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3256" windowHeight="13176" activeTab="1"/>
  </bookViews>
  <sheets>
    <sheet name="Pokyny pro vyplnění" sheetId="11" r:id="rId1"/>
    <sheet name="Stavba" sheetId="1" r:id="rId2"/>
    <sheet name="VzorPolozky" sheetId="10" state="hidden" r:id="rId3"/>
    <sheet name="01 1.2 Pol" sheetId="12" r:id="rId4"/>
    <sheet name="1 1.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1.2 Pol'!$1:$7</definedName>
    <definedName name="_xlnm.Print_Titles" localSheetId="4">'1 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1.2 Pol'!$A$1:$Y$53</definedName>
    <definedName name="_xlnm.Print_Area" localSheetId="4">'1 1.1 Pol'!$A$1:$Y$235</definedName>
    <definedName name="_xlnm.Print_Area" localSheetId="1">Stavba!$A$1:$J$85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4" i="1" l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2" i="1"/>
  <c r="F42" i="1"/>
  <c r="G41" i="1"/>
  <c r="F41" i="1"/>
  <c r="G39" i="1"/>
  <c r="F39" i="1"/>
  <c r="G234" i="13"/>
  <c r="BA232" i="13"/>
  <c r="G9" i="13"/>
  <c r="I9" i="13"/>
  <c r="I8" i="13" s="1"/>
  <c r="K9" i="13"/>
  <c r="M9" i="13"/>
  <c r="O9" i="13"/>
  <c r="Q9" i="13"/>
  <c r="Q8" i="13" s="1"/>
  <c r="V9" i="13"/>
  <c r="G10" i="13"/>
  <c r="M10" i="13" s="1"/>
  <c r="I10" i="13"/>
  <c r="K10" i="13"/>
  <c r="K8" i="13" s="1"/>
  <c r="O10" i="13"/>
  <c r="O8" i="13" s="1"/>
  <c r="Q10" i="13"/>
  <c r="V10" i="13"/>
  <c r="V8" i="13" s="1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9" i="13"/>
  <c r="I19" i="13"/>
  <c r="I18" i="13" s="1"/>
  <c r="K19" i="13"/>
  <c r="M19" i="13"/>
  <c r="O19" i="13"/>
  <c r="Q19" i="13"/>
  <c r="Q18" i="13" s="1"/>
  <c r="V19" i="13"/>
  <c r="G20" i="13"/>
  <c r="M20" i="13" s="1"/>
  <c r="I20" i="13"/>
  <c r="K20" i="13"/>
  <c r="K18" i="13" s="1"/>
  <c r="O20" i="13"/>
  <c r="O18" i="13" s="1"/>
  <c r="Q20" i="13"/>
  <c r="V20" i="13"/>
  <c r="V18" i="13" s="1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30" i="13"/>
  <c r="G29" i="13" s="1"/>
  <c r="I30" i="13"/>
  <c r="K30" i="13"/>
  <c r="K29" i="13" s="1"/>
  <c r="O30" i="13"/>
  <c r="O29" i="13" s="1"/>
  <c r="Q30" i="13"/>
  <c r="V30" i="13"/>
  <c r="V29" i="13" s="1"/>
  <c r="G31" i="13"/>
  <c r="I31" i="13"/>
  <c r="I29" i="13" s="1"/>
  <c r="K31" i="13"/>
  <c r="M31" i="13"/>
  <c r="O31" i="13"/>
  <c r="Q31" i="13"/>
  <c r="Q29" i="13" s="1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9" i="13"/>
  <c r="G38" i="13" s="1"/>
  <c r="I39" i="13"/>
  <c r="K39" i="13"/>
  <c r="K38" i="13" s="1"/>
  <c r="O39" i="13"/>
  <c r="O38" i="13" s="1"/>
  <c r="Q39" i="13"/>
  <c r="V39" i="13"/>
  <c r="V38" i="13" s="1"/>
  <c r="G41" i="13"/>
  <c r="I41" i="13"/>
  <c r="I38" i="13" s="1"/>
  <c r="K41" i="13"/>
  <c r="M41" i="13"/>
  <c r="O41" i="13"/>
  <c r="Q41" i="13"/>
  <c r="Q38" i="13" s="1"/>
  <c r="V41" i="13"/>
  <c r="G44" i="13"/>
  <c r="M44" i="13" s="1"/>
  <c r="I44" i="13"/>
  <c r="K44" i="13"/>
  <c r="O44" i="13"/>
  <c r="Q44" i="13"/>
  <c r="V44" i="13"/>
  <c r="G47" i="13"/>
  <c r="I47" i="13"/>
  <c r="K47" i="13"/>
  <c r="M47" i="13"/>
  <c r="O47" i="13"/>
  <c r="Q47" i="13"/>
  <c r="V47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2" i="13"/>
  <c r="M52" i="13" s="1"/>
  <c r="I52" i="13"/>
  <c r="K52" i="13"/>
  <c r="O52" i="13"/>
  <c r="Q52" i="13"/>
  <c r="V52" i="13"/>
  <c r="G55" i="13"/>
  <c r="G54" i="13" s="1"/>
  <c r="I55" i="13"/>
  <c r="K55" i="13"/>
  <c r="K54" i="13" s="1"/>
  <c r="O55" i="13"/>
  <c r="O54" i="13" s="1"/>
  <c r="Q55" i="13"/>
  <c r="V55" i="13"/>
  <c r="V54" i="13" s="1"/>
  <c r="G59" i="13"/>
  <c r="I59" i="13"/>
  <c r="I54" i="13" s="1"/>
  <c r="K59" i="13"/>
  <c r="M59" i="13"/>
  <c r="O59" i="13"/>
  <c r="Q59" i="13"/>
  <c r="Q54" i="13" s="1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I68" i="13"/>
  <c r="K68" i="13"/>
  <c r="M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I76" i="13"/>
  <c r="K76" i="13"/>
  <c r="M76" i="13"/>
  <c r="O76" i="13"/>
  <c r="Q76" i="13"/>
  <c r="V76" i="13"/>
  <c r="G77" i="13"/>
  <c r="M77" i="13" s="1"/>
  <c r="I77" i="13"/>
  <c r="K77" i="13"/>
  <c r="O77" i="13"/>
  <c r="Q77" i="13"/>
  <c r="V77" i="13"/>
  <c r="G78" i="13"/>
  <c r="I78" i="13"/>
  <c r="K78" i="13"/>
  <c r="M78" i="13"/>
  <c r="O78" i="13"/>
  <c r="Q78" i="13"/>
  <c r="V78" i="13"/>
  <c r="G81" i="13"/>
  <c r="I81" i="13"/>
  <c r="K81" i="13"/>
  <c r="M81" i="13"/>
  <c r="O81" i="13"/>
  <c r="Q81" i="13"/>
  <c r="V81" i="13"/>
  <c r="G85" i="13"/>
  <c r="M85" i="13" s="1"/>
  <c r="I85" i="13"/>
  <c r="K85" i="13"/>
  <c r="O85" i="13"/>
  <c r="Q85" i="13"/>
  <c r="V85" i="13"/>
  <c r="G86" i="13"/>
  <c r="I86" i="13"/>
  <c r="K86" i="13"/>
  <c r="M86" i="13"/>
  <c r="O86" i="13"/>
  <c r="Q86" i="13"/>
  <c r="V86" i="13"/>
  <c r="G89" i="13"/>
  <c r="M89" i="13" s="1"/>
  <c r="I89" i="13"/>
  <c r="K89" i="13"/>
  <c r="O89" i="13"/>
  <c r="Q89" i="13"/>
  <c r="V89" i="13"/>
  <c r="G92" i="13"/>
  <c r="I92" i="13"/>
  <c r="K92" i="13"/>
  <c r="M92" i="13"/>
  <c r="O92" i="13"/>
  <c r="Q92" i="13"/>
  <c r="V92" i="13"/>
  <c r="G93" i="13"/>
  <c r="M93" i="13" s="1"/>
  <c r="I93" i="13"/>
  <c r="K93" i="13"/>
  <c r="O93" i="13"/>
  <c r="Q93" i="13"/>
  <c r="V93" i="13"/>
  <c r="G94" i="13"/>
  <c r="I94" i="13"/>
  <c r="K94" i="13"/>
  <c r="M94" i="13"/>
  <c r="O94" i="13"/>
  <c r="Q94" i="13"/>
  <c r="V94" i="13"/>
  <c r="G95" i="13"/>
  <c r="M95" i="13" s="1"/>
  <c r="I95" i="13"/>
  <c r="K95" i="13"/>
  <c r="O95" i="13"/>
  <c r="Q95" i="13"/>
  <c r="V95" i="13"/>
  <c r="G96" i="13"/>
  <c r="I96" i="13"/>
  <c r="K96" i="13"/>
  <c r="M96" i="13"/>
  <c r="O96" i="13"/>
  <c r="Q96" i="13"/>
  <c r="V96" i="13"/>
  <c r="G97" i="13"/>
  <c r="M97" i="13" s="1"/>
  <c r="I97" i="13"/>
  <c r="K97" i="13"/>
  <c r="O97" i="13"/>
  <c r="Q97" i="13"/>
  <c r="V97" i="13"/>
  <c r="G98" i="13"/>
  <c r="I98" i="13"/>
  <c r="K98" i="13"/>
  <c r="M98" i="13"/>
  <c r="O98" i="13"/>
  <c r="Q98" i="13"/>
  <c r="V98" i="13"/>
  <c r="G99" i="13"/>
  <c r="M99" i="13" s="1"/>
  <c r="I99" i="13"/>
  <c r="K99" i="13"/>
  <c r="O99" i="13"/>
  <c r="Q99" i="13"/>
  <c r="V99" i="13"/>
  <c r="G100" i="13"/>
  <c r="I100" i="13"/>
  <c r="K100" i="13"/>
  <c r="M100" i="13"/>
  <c r="O100" i="13"/>
  <c r="Q100" i="13"/>
  <c r="V100" i="13"/>
  <c r="G101" i="13"/>
  <c r="M101" i="13" s="1"/>
  <c r="I101" i="13"/>
  <c r="K101" i="13"/>
  <c r="O101" i="13"/>
  <c r="Q101" i="13"/>
  <c r="V101" i="13"/>
  <c r="G102" i="13"/>
  <c r="I102" i="13"/>
  <c r="K102" i="13"/>
  <c r="M102" i="13"/>
  <c r="O102" i="13"/>
  <c r="Q102" i="13"/>
  <c r="V102" i="13"/>
  <c r="G103" i="13"/>
  <c r="M103" i="13" s="1"/>
  <c r="I103" i="13"/>
  <c r="K103" i="13"/>
  <c r="O103" i="13"/>
  <c r="Q103" i="13"/>
  <c r="V103" i="13"/>
  <c r="G106" i="13"/>
  <c r="I106" i="13"/>
  <c r="K106" i="13"/>
  <c r="O106" i="13"/>
  <c r="Q106" i="13"/>
  <c r="V106" i="13"/>
  <c r="G107" i="13"/>
  <c r="I107" i="13"/>
  <c r="I105" i="13" s="1"/>
  <c r="K107" i="13"/>
  <c r="M107" i="13"/>
  <c r="O107" i="13"/>
  <c r="Q107" i="13"/>
  <c r="Q105" i="13" s="1"/>
  <c r="V107" i="13"/>
  <c r="G108" i="13"/>
  <c r="M108" i="13" s="1"/>
  <c r="I108" i="13"/>
  <c r="K108" i="13"/>
  <c r="O108" i="13"/>
  <c r="Q108" i="13"/>
  <c r="V108" i="13"/>
  <c r="G109" i="13"/>
  <c r="I109" i="13"/>
  <c r="K109" i="13"/>
  <c r="M109" i="13"/>
  <c r="O109" i="13"/>
  <c r="Q109" i="13"/>
  <c r="V109" i="13"/>
  <c r="G110" i="13"/>
  <c r="M110" i="13" s="1"/>
  <c r="I110" i="13"/>
  <c r="K110" i="13"/>
  <c r="O110" i="13"/>
  <c r="Q110" i="13"/>
  <c r="V110" i="13"/>
  <c r="G111" i="13"/>
  <c r="I111" i="13"/>
  <c r="K111" i="13"/>
  <c r="M111" i="13"/>
  <c r="O111" i="13"/>
  <c r="Q111" i="13"/>
  <c r="V111" i="13"/>
  <c r="G112" i="13"/>
  <c r="M112" i="13" s="1"/>
  <c r="I112" i="13"/>
  <c r="K112" i="13"/>
  <c r="O112" i="13"/>
  <c r="Q112" i="13"/>
  <c r="V112" i="13"/>
  <c r="G115" i="13"/>
  <c r="I115" i="13"/>
  <c r="K115" i="13"/>
  <c r="O115" i="13"/>
  <c r="Q115" i="13"/>
  <c r="V115" i="13"/>
  <c r="G116" i="13"/>
  <c r="I116" i="13"/>
  <c r="I114" i="13" s="1"/>
  <c r="K116" i="13"/>
  <c r="M116" i="13"/>
  <c r="O116" i="13"/>
  <c r="Q116" i="13"/>
  <c r="Q114" i="13" s="1"/>
  <c r="V116" i="13"/>
  <c r="G117" i="13"/>
  <c r="M117" i="13" s="1"/>
  <c r="I117" i="13"/>
  <c r="K117" i="13"/>
  <c r="O117" i="13"/>
  <c r="Q117" i="13"/>
  <c r="V117" i="13"/>
  <c r="G118" i="13"/>
  <c r="I118" i="13"/>
  <c r="K118" i="13"/>
  <c r="M118" i="13"/>
  <c r="O118" i="13"/>
  <c r="Q118" i="13"/>
  <c r="V118" i="13"/>
  <c r="G119" i="13"/>
  <c r="M119" i="13" s="1"/>
  <c r="I119" i="13"/>
  <c r="K119" i="13"/>
  <c r="O119" i="13"/>
  <c r="Q119" i="13"/>
  <c r="V119" i="13"/>
  <c r="G120" i="13"/>
  <c r="I120" i="13"/>
  <c r="K120" i="13"/>
  <c r="M120" i="13"/>
  <c r="O120" i="13"/>
  <c r="Q120" i="13"/>
  <c r="V120" i="13"/>
  <c r="G121" i="13"/>
  <c r="M121" i="13" s="1"/>
  <c r="I121" i="13"/>
  <c r="K121" i="13"/>
  <c r="O121" i="13"/>
  <c r="Q121" i="13"/>
  <c r="V121" i="13"/>
  <c r="G122" i="13"/>
  <c r="I122" i="13"/>
  <c r="K122" i="13"/>
  <c r="M122" i="13"/>
  <c r="O122" i="13"/>
  <c r="Q122" i="13"/>
  <c r="V122" i="13"/>
  <c r="G123" i="13"/>
  <c r="M123" i="13" s="1"/>
  <c r="I123" i="13"/>
  <c r="K123" i="13"/>
  <c r="O123" i="13"/>
  <c r="Q123" i="13"/>
  <c r="V123" i="13"/>
  <c r="G124" i="13"/>
  <c r="I124" i="13"/>
  <c r="K124" i="13"/>
  <c r="M124" i="13"/>
  <c r="O124" i="13"/>
  <c r="Q124" i="13"/>
  <c r="V124" i="13"/>
  <c r="G125" i="13"/>
  <c r="M125" i="13" s="1"/>
  <c r="I125" i="13"/>
  <c r="K125" i="13"/>
  <c r="O125" i="13"/>
  <c r="Q125" i="13"/>
  <c r="V125" i="13"/>
  <c r="G126" i="13"/>
  <c r="I126" i="13"/>
  <c r="K126" i="13"/>
  <c r="M126" i="13"/>
  <c r="O126" i="13"/>
  <c r="Q126" i="13"/>
  <c r="V126" i="13"/>
  <c r="G127" i="13"/>
  <c r="M127" i="13" s="1"/>
  <c r="I127" i="13"/>
  <c r="K127" i="13"/>
  <c r="O127" i="13"/>
  <c r="Q127" i="13"/>
  <c r="V127" i="13"/>
  <c r="G128" i="13"/>
  <c r="I128" i="13"/>
  <c r="K128" i="13"/>
  <c r="M128" i="13"/>
  <c r="O128" i="13"/>
  <c r="Q128" i="13"/>
  <c r="V128" i="13"/>
  <c r="G129" i="13"/>
  <c r="M129" i="13" s="1"/>
  <c r="I129" i="13"/>
  <c r="K129" i="13"/>
  <c r="O129" i="13"/>
  <c r="Q129" i="13"/>
  <c r="V129" i="13"/>
  <c r="G130" i="13"/>
  <c r="I130" i="13"/>
  <c r="K130" i="13"/>
  <c r="M130" i="13"/>
  <c r="O130" i="13"/>
  <c r="Q130" i="13"/>
  <c r="V130" i="13"/>
  <c r="G131" i="13"/>
  <c r="M131" i="13" s="1"/>
  <c r="I131" i="13"/>
  <c r="K131" i="13"/>
  <c r="O131" i="13"/>
  <c r="Q131" i="13"/>
  <c r="V131" i="13"/>
  <c r="G132" i="13"/>
  <c r="I132" i="13"/>
  <c r="K132" i="13"/>
  <c r="M132" i="13"/>
  <c r="O132" i="13"/>
  <c r="Q132" i="13"/>
  <c r="V132" i="13"/>
  <c r="G135" i="13"/>
  <c r="I135" i="13"/>
  <c r="K135" i="13"/>
  <c r="M135" i="13"/>
  <c r="O135" i="13"/>
  <c r="Q135" i="13"/>
  <c r="V135" i="13"/>
  <c r="G137" i="13"/>
  <c r="M137" i="13" s="1"/>
  <c r="I137" i="13"/>
  <c r="K137" i="13"/>
  <c r="K134" i="13" s="1"/>
  <c r="O137" i="13"/>
  <c r="O134" i="13" s="1"/>
  <c r="Q137" i="13"/>
  <c r="V137" i="13"/>
  <c r="V134" i="13" s="1"/>
  <c r="G138" i="13"/>
  <c r="I138" i="13"/>
  <c r="K138" i="13"/>
  <c r="M138" i="13"/>
  <c r="O138" i="13"/>
  <c r="Q138" i="13"/>
  <c r="V138" i="13"/>
  <c r="G139" i="13"/>
  <c r="M139" i="13" s="1"/>
  <c r="I139" i="13"/>
  <c r="K139" i="13"/>
  <c r="O139" i="13"/>
  <c r="Q139" i="13"/>
  <c r="V139" i="13"/>
  <c r="G140" i="13"/>
  <c r="I140" i="13"/>
  <c r="K140" i="13"/>
  <c r="M140" i="13"/>
  <c r="O140" i="13"/>
  <c r="Q140" i="13"/>
  <c r="V140" i="13"/>
  <c r="G141" i="13"/>
  <c r="M141" i="13" s="1"/>
  <c r="I141" i="13"/>
  <c r="K141" i="13"/>
  <c r="O141" i="13"/>
  <c r="Q141" i="13"/>
  <c r="V141" i="13"/>
  <c r="G142" i="13"/>
  <c r="I142" i="13"/>
  <c r="K142" i="13"/>
  <c r="M142" i="13"/>
  <c r="O142" i="13"/>
  <c r="Q142" i="13"/>
  <c r="V142" i="13"/>
  <c r="G143" i="13"/>
  <c r="M143" i="13" s="1"/>
  <c r="I143" i="13"/>
  <c r="K143" i="13"/>
  <c r="O143" i="13"/>
  <c r="Q143" i="13"/>
  <c r="V143" i="13"/>
  <c r="G144" i="13"/>
  <c r="I144" i="13"/>
  <c r="K144" i="13"/>
  <c r="M144" i="13"/>
  <c r="O144" i="13"/>
  <c r="Q144" i="13"/>
  <c r="V144" i="13"/>
  <c r="G147" i="13"/>
  <c r="G146" i="13" s="1"/>
  <c r="I147" i="13"/>
  <c r="K147" i="13"/>
  <c r="M147" i="13"/>
  <c r="O147" i="13"/>
  <c r="Q147" i="13"/>
  <c r="Q146" i="13" s="1"/>
  <c r="V147" i="13"/>
  <c r="G149" i="13"/>
  <c r="M149" i="13" s="1"/>
  <c r="I149" i="13"/>
  <c r="K149" i="13"/>
  <c r="K146" i="13" s="1"/>
  <c r="O149" i="13"/>
  <c r="O146" i="13" s="1"/>
  <c r="Q149" i="13"/>
  <c r="V149" i="13"/>
  <c r="V146" i="13" s="1"/>
  <c r="G151" i="13"/>
  <c r="I151" i="13"/>
  <c r="K151" i="13"/>
  <c r="M151" i="13"/>
  <c r="O151" i="13"/>
  <c r="Q151" i="13"/>
  <c r="V151" i="13"/>
  <c r="G152" i="13"/>
  <c r="M152" i="13" s="1"/>
  <c r="I152" i="13"/>
  <c r="K152" i="13"/>
  <c r="O152" i="13"/>
  <c r="Q152" i="13"/>
  <c r="V152" i="13"/>
  <c r="G153" i="13"/>
  <c r="I153" i="13"/>
  <c r="K153" i="13"/>
  <c r="M153" i="13"/>
  <c r="O153" i="13"/>
  <c r="Q153" i="13"/>
  <c r="V153" i="13"/>
  <c r="G154" i="13"/>
  <c r="M154" i="13" s="1"/>
  <c r="I154" i="13"/>
  <c r="K154" i="13"/>
  <c r="O154" i="13"/>
  <c r="Q154" i="13"/>
  <c r="V154" i="13"/>
  <c r="G155" i="13"/>
  <c r="I155" i="13"/>
  <c r="K155" i="13"/>
  <c r="M155" i="13"/>
  <c r="O155" i="13"/>
  <c r="Q155" i="13"/>
  <c r="V155" i="13"/>
  <c r="G156" i="13"/>
  <c r="M156" i="13" s="1"/>
  <c r="I156" i="13"/>
  <c r="K156" i="13"/>
  <c r="O156" i="13"/>
  <c r="Q156" i="13"/>
  <c r="V156" i="13"/>
  <c r="G157" i="13"/>
  <c r="I157" i="13"/>
  <c r="K157" i="13"/>
  <c r="M157" i="13"/>
  <c r="O157" i="13"/>
  <c r="Q157" i="13"/>
  <c r="V157" i="13"/>
  <c r="G159" i="13"/>
  <c r="I159" i="13"/>
  <c r="I158" i="13" s="1"/>
  <c r="K159" i="13"/>
  <c r="M159" i="13"/>
  <c r="O159" i="13"/>
  <c r="Q159" i="13"/>
  <c r="Q158" i="13" s="1"/>
  <c r="V159" i="13"/>
  <c r="G161" i="13"/>
  <c r="M161" i="13" s="1"/>
  <c r="I161" i="13"/>
  <c r="K161" i="13"/>
  <c r="K158" i="13" s="1"/>
  <c r="O161" i="13"/>
  <c r="O158" i="13" s="1"/>
  <c r="Q161" i="13"/>
  <c r="V161" i="13"/>
  <c r="V158" i="13" s="1"/>
  <c r="G163" i="13"/>
  <c r="I163" i="13"/>
  <c r="K163" i="13"/>
  <c r="M163" i="13"/>
  <c r="O163" i="13"/>
  <c r="Q163" i="13"/>
  <c r="V163" i="13"/>
  <c r="G165" i="13"/>
  <c r="M165" i="13" s="1"/>
  <c r="I165" i="13"/>
  <c r="K165" i="13"/>
  <c r="O165" i="13"/>
  <c r="Q165" i="13"/>
  <c r="V165" i="13"/>
  <c r="G166" i="13"/>
  <c r="I166" i="13"/>
  <c r="K166" i="13"/>
  <c r="M166" i="13"/>
  <c r="O166" i="13"/>
  <c r="Q166" i="13"/>
  <c r="V166" i="13"/>
  <c r="G167" i="13"/>
  <c r="M167" i="13" s="1"/>
  <c r="I167" i="13"/>
  <c r="K167" i="13"/>
  <c r="O167" i="13"/>
  <c r="Q167" i="13"/>
  <c r="V167" i="13"/>
  <c r="G168" i="13"/>
  <c r="I168" i="13"/>
  <c r="K168" i="13"/>
  <c r="M168" i="13"/>
  <c r="O168" i="13"/>
  <c r="Q168" i="13"/>
  <c r="V168" i="13"/>
  <c r="G170" i="13"/>
  <c r="M170" i="13" s="1"/>
  <c r="I170" i="13"/>
  <c r="K170" i="13"/>
  <c r="O170" i="13"/>
  <c r="Q170" i="13"/>
  <c r="V170" i="13"/>
  <c r="G172" i="13"/>
  <c r="I172" i="13"/>
  <c r="K172" i="13"/>
  <c r="M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G175" i="13" s="1"/>
  <c r="I176" i="13"/>
  <c r="K176" i="13"/>
  <c r="K175" i="13" s="1"/>
  <c r="O176" i="13"/>
  <c r="O175" i="13" s="1"/>
  <c r="Q176" i="13"/>
  <c r="V176" i="13"/>
  <c r="V175" i="13" s="1"/>
  <c r="G177" i="13"/>
  <c r="I177" i="13"/>
  <c r="I175" i="13" s="1"/>
  <c r="K177" i="13"/>
  <c r="M177" i="13"/>
  <c r="O177" i="13"/>
  <c r="Q177" i="13"/>
  <c r="Q175" i="13" s="1"/>
  <c r="V177" i="13"/>
  <c r="G178" i="13"/>
  <c r="M178" i="13" s="1"/>
  <c r="I178" i="13"/>
  <c r="K178" i="13"/>
  <c r="O178" i="13"/>
  <c r="Q178" i="13"/>
  <c r="V178" i="13"/>
  <c r="G179" i="13"/>
  <c r="I179" i="13"/>
  <c r="K179" i="13"/>
  <c r="M179" i="13"/>
  <c r="O179" i="13"/>
  <c r="Q179" i="13"/>
  <c r="V179" i="13"/>
  <c r="G180" i="13"/>
  <c r="M180" i="13" s="1"/>
  <c r="I180" i="13"/>
  <c r="K180" i="13"/>
  <c r="O180" i="13"/>
  <c r="Q180" i="13"/>
  <c r="V180" i="13"/>
  <c r="G181" i="13"/>
  <c r="I181" i="13"/>
  <c r="K181" i="13"/>
  <c r="M181" i="13"/>
  <c r="O181" i="13"/>
  <c r="Q181" i="13"/>
  <c r="V181" i="13"/>
  <c r="G182" i="13"/>
  <c r="M182" i="13" s="1"/>
  <c r="I182" i="13"/>
  <c r="K182" i="13"/>
  <c r="O182" i="13"/>
  <c r="Q182" i="13"/>
  <c r="V182" i="13"/>
  <c r="G183" i="13"/>
  <c r="I183" i="13"/>
  <c r="K183" i="13"/>
  <c r="M183" i="13"/>
  <c r="O183" i="13"/>
  <c r="Q183" i="13"/>
  <c r="V183" i="13"/>
  <c r="G184" i="13"/>
  <c r="M184" i="13" s="1"/>
  <c r="I184" i="13"/>
  <c r="K184" i="13"/>
  <c r="O184" i="13"/>
  <c r="Q184" i="13"/>
  <c r="V184" i="13"/>
  <c r="G185" i="13"/>
  <c r="I185" i="13"/>
  <c r="K185" i="13"/>
  <c r="M185" i="13"/>
  <c r="O185" i="13"/>
  <c r="Q185" i="13"/>
  <c r="V185" i="13"/>
  <c r="G186" i="13"/>
  <c r="M186" i="13" s="1"/>
  <c r="I186" i="13"/>
  <c r="K186" i="13"/>
  <c r="O186" i="13"/>
  <c r="Q186" i="13"/>
  <c r="V186" i="13"/>
  <c r="G187" i="13"/>
  <c r="I187" i="13"/>
  <c r="K187" i="13"/>
  <c r="M187" i="13"/>
  <c r="O187" i="13"/>
  <c r="Q187" i="13"/>
  <c r="V187" i="13"/>
  <c r="G188" i="13"/>
  <c r="M188" i="13" s="1"/>
  <c r="I188" i="13"/>
  <c r="K188" i="13"/>
  <c r="O188" i="13"/>
  <c r="Q188" i="13"/>
  <c r="V188" i="13"/>
  <c r="G189" i="13"/>
  <c r="I189" i="13"/>
  <c r="K189" i="13"/>
  <c r="M189" i="13"/>
  <c r="O189" i="13"/>
  <c r="Q189" i="13"/>
  <c r="V189" i="13"/>
  <c r="G190" i="13"/>
  <c r="M190" i="13" s="1"/>
  <c r="I190" i="13"/>
  <c r="K190" i="13"/>
  <c r="O190" i="13"/>
  <c r="Q190" i="13"/>
  <c r="V190" i="13"/>
  <c r="G191" i="13"/>
  <c r="I191" i="13"/>
  <c r="K191" i="13"/>
  <c r="M191" i="13"/>
  <c r="O191" i="13"/>
  <c r="Q191" i="13"/>
  <c r="V191" i="13"/>
  <c r="G192" i="13"/>
  <c r="M192" i="13" s="1"/>
  <c r="I192" i="13"/>
  <c r="K192" i="13"/>
  <c r="O192" i="13"/>
  <c r="Q192" i="13"/>
  <c r="V192" i="13"/>
  <c r="G193" i="13"/>
  <c r="I193" i="13"/>
  <c r="K193" i="13"/>
  <c r="M193" i="13"/>
  <c r="O193" i="13"/>
  <c r="Q193" i="13"/>
  <c r="V193" i="13"/>
  <c r="G194" i="13"/>
  <c r="M194" i="13" s="1"/>
  <c r="I194" i="13"/>
  <c r="K194" i="13"/>
  <c r="O194" i="13"/>
  <c r="Q194" i="13"/>
  <c r="V194" i="13"/>
  <c r="G195" i="13"/>
  <c r="I195" i="13"/>
  <c r="K195" i="13"/>
  <c r="M195" i="13"/>
  <c r="O195" i="13"/>
  <c r="Q195" i="13"/>
  <c r="V195" i="13"/>
  <c r="G196" i="13"/>
  <c r="M196" i="13" s="1"/>
  <c r="I196" i="13"/>
  <c r="K196" i="13"/>
  <c r="O196" i="13"/>
  <c r="Q196" i="13"/>
  <c r="V196" i="13"/>
  <c r="G197" i="13"/>
  <c r="I197" i="13"/>
  <c r="K197" i="13"/>
  <c r="M197" i="13"/>
  <c r="O197" i="13"/>
  <c r="Q197" i="13"/>
  <c r="V197" i="13"/>
  <c r="G199" i="13"/>
  <c r="I199" i="13"/>
  <c r="I198" i="13" s="1"/>
  <c r="K199" i="13"/>
  <c r="M199" i="13"/>
  <c r="O199" i="13"/>
  <c r="Q199" i="13"/>
  <c r="Q198" i="13" s="1"/>
  <c r="V199" i="13"/>
  <c r="G200" i="13"/>
  <c r="M200" i="13" s="1"/>
  <c r="I200" i="13"/>
  <c r="K200" i="13"/>
  <c r="K198" i="13" s="1"/>
  <c r="O200" i="13"/>
  <c r="O198" i="13" s="1"/>
  <c r="Q200" i="13"/>
  <c r="V200" i="13"/>
  <c r="V198" i="13" s="1"/>
  <c r="G201" i="13"/>
  <c r="I201" i="13"/>
  <c r="K201" i="13"/>
  <c r="M201" i="13"/>
  <c r="O201" i="13"/>
  <c r="Q201" i="13"/>
  <c r="V201" i="13"/>
  <c r="G202" i="13"/>
  <c r="M202" i="13" s="1"/>
  <c r="I202" i="13"/>
  <c r="K202" i="13"/>
  <c r="O202" i="13"/>
  <c r="Q202" i="13"/>
  <c r="V202" i="13"/>
  <c r="G203" i="13"/>
  <c r="I203" i="13"/>
  <c r="K203" i="13"/>
  <c r="M203" i="13"/>
  <c r="O203" i="13"/>
  <c r="Q203" i="13"/>
  <c r="V203" i="13"/>
  <c r="G205" i="13"/>
  <c r="G206" i="13"/>
  <c r="I206" i="13"/>
  <c r="I205" i="13" s="1"/>
  <c r="K206" i="13"/>
  <c r="M206" i="13"/>
  <c r="O206" i="13"/>
  <c r="Q206" i="13"/>
  <c r="Q205" i="13" s="1"/>
  <c r="V206" i="13"/>
  <c r="G208" i="13"/>
  <c r="M208" i="13" s="1"/>
  <c r="I208" i="13"/>
  <c r="K208" i="13"/>
  <c r="K205" i="13" s="1"/>
  <c r="O208" i="13"/>
  <c r="O205" i="13" s="1"/>
  <c r="Q208" i="13"/>
  <c r="V208" i="13"/>
  <c r="V205" i="13" s="1"/>
  <c r="G210" i="13"/>
  <c r="I210" i="13"/>
  <c r="K210" i="13"/>
  <c r="M210" i="13"/>
  <c r="O210" i="13"/>
  <c r="Q210" i="13"/>
  <c r="V210" i="13"/>
  <c r="G212" i="13"/>
  <c r="M212" i="13" s="1"/>
  <c r="I212" i="13"/>
  <c r="K212" i="13"/>
  <c r="O212" i="13"/>
  <c r="Q212" i="13"/>
  <c r="V212" i="13"/>
  <c r="G214" i="13"/>
  <c r="I214" i="13"/>
  <c r="K214" i="13"/>
  <c r="M214" i="13"/>
  <c r="O214" i="13"/>
  <c r="Q214" i="13"/>
  <c r="V214" i="13"/>
  <c r="G216" i="13"/>
  <c r="I216" i="13"/>
  <c r="I215" i="13" s="1"/>
  <c r="K216" i="13"/>
  <c r="M216" i="13"/>
  <c r="O216" i="13"/>
  <c r="Q216" i="13"/>
  <c r="Q215" i="13" s="1"/>
  <c r="V216" i="13"/>
  <c r="G217" i="13"/>
  <c r="M217" i="13" s="1"/>
  <c r="I217" i="13"/>
  <c r="K217" i="13"/>
  <c r="K215" i="13" s="1"/>
  <c r="O217" i="13"/>
  <c r="O215" i="13" s="1"/>
  <c r="Q217" i="13"/>
  <c r="V217" i="13"/>
  <c r="V215" i="13" s="1"/>
  <c r="G218" i="13"/>
  <c r="I218" i="13"/>
  <c r="K218" i="13"/>
  <c r="M218" i="13"/>
  <c r="O218" i="13"/>
  <c r="Q218" i="13"/>
  <c r="V218" i="13"/>
  <c r="G219" i="13"/>
  <c r="M219" i="13" s="1"/>
  <c r="I219" i="13"/>
  <c r="K219" i="13"/>
  <c r="O219" i="13"/>
  <c r="Q219" i="13"/>
  <c r="V219" i="13"/>
  <c r="G221" i="13"/>
  <c r="I221" i="13"/>
  <c r="K221" i="13"/>
  <c r="M221" i="13"/>
  <c r="O221" i="13"/>
  <c r="Q221" i="13"/>
  <c r="V221" i="13"/>
  <c r="G222" i="13"/>
  <c r="M222" i="13" s="1"/>
  <c r="I222" i="13"/>
  <c r="K222" i="13"/>
  <c r="O222" i="13"/>
  <c r="Q222" i="13"/>
  <c r="V222" i="13"/>
  <c r="G223" i="13"/>
  <c r="I223" i="13"/>
  <c r="K223" i="13"/>
  <c r="M223" i="13"/>
  <c r="O223" i="13"/>
  <c r="Q223" i="13"/>
  <c r="V223" i="13"/>
  <c r="G225" i="13"/>
  <c r="I225" i="13"/>
  <c r="I224" i="13" s="1"/>
  <c r="K225" i="13"/>
  <c r="M225" i="13"/>
  <c r="O225" i="13"/>
  <c r="Q225" i="13"/>
  <c r="Q224" i="13" s="1"/>
  <c r="V225" i="13"/>
  <c r="G226" i="13"/>
  <c r="M226" i="13" s="1"/>
  <c r="I226" i="13"/>
  <c r="K226" i="13"/>
  <c r="K224" i="13" s="1"/>
  <c r="O226" i="13"/>
  <c r="O224" i="13" s="1"/>
  <c r="Q226" i="13"/>
  <c r="V226" i="13"/>
  <c r="V224" i="13" s="1"/>
  <c r="G227" i="13"/>
  <c r="I227" i="13"/>
  <c r="K227" i="13"/>
  <c r="M227" i="13"/>
  <c r="O227" i="13"/>
  <c r="Q227" i="13"/>
  <c r="V227" i="13"/>
  <c r="G228" i="13"/>
  <c r="M228" i="13" s="1"/>
  <c r="I228" i="13"/>
  <c r="K228" i="13"/>
  <c r="O228" i="13"/>
  <c r="Q228" i="13"/>
  <c r="V228" i="13"/>
  <c r="G229" i="13"/>
  <c r="I229" i="13"/>
  <c r="K229" i="13"/>
  <c r="M229" i="13"/>
  <c r="O229" i="13"/>
  <c r="Q229" i="13"/>
  <c r="V229" i="13"/>
  <c r="G230" i="13"/>
  <c r="M230" i="13" s="1"/>
  <c r="I230" i="13"/>
  <c r="K230" i="13"/>
  <c r="O230" i="13"/>
  <c r="Q230" i="13"/>
  <c r="V230" i="13"/>
  <c r="G231" i="13"/>
  <c r="I231" i="13"/>
  <c r="K231" i="13"/>
  <c r="M231" i="13"/>
  <c r="O231" i="13"/>
  <c r="Q231" i="13"/>
  <c r="V231" i="13"/>
  <c r="AE234" i="13"/>
  <c r="G52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0" i="12"/>
  <c r="K10" i="12"/>
  <c r="O10" i="12"/>
  <c r="V10" i="12"/>
  <c r="G11" i="12"/>
  <c r="I11" i="12"/>
  <c r="I10" i="12" s="1"/>
  <c r="K11" i="12"/>
  <c r="M11" i="12"/>
  <c r="M10" i="12" s="1"/>
  <c r="O11" i="12"/>
  <c r="Q11" i="12"/>
  <c r="Q10" i="12" s="1"/>
  <c r="V11" i="12"/>
  <c r="G12" i="12"/>
  <c r="K12" i="12"/>
  <c r="O12" i="12"/>
  <c r="V12" i="12"/>
  <c r="G13" i="12"/>
  <c r="I13" i="12"/>
  <c r="I12" i="12" s="1"/>
  <c r="K13" i="12"/>
  <c r="M13" i="12"/>
  <c r="M12" i="12" s="1"/>
  <c r="O13" i="12"/>
  <c r="Q13" i="12"/>
  <c r="Q12" i="12" s="1"/>
  <c r="V13" i="12"/>
  <c r="G15" i="12"/>
  <c r="I15" i="12"/>
  <c r="I14" i="12" s="1"/>
  <c r="K15" i="12"/>
  <c r="M15" i="12"/>
  <c r="O15" i="12"/>
  <c r="Q15" i="12"/>
  <c r="Q14" i="12" s="1"/>
  <c r="V15" i="12"/>
  <c r="G16" i="12"/>
  <c r="G14" i="12" s="1"/>
  <c r="I16" i="12"/>
  <c r="K16" i="12"/>
  <c r="K14" i="12" s="1"/>
  <c r="O16" i="12"/>
  <c r="O14" i="12" s="1"/>
  <c r="Q16" i="12"/>
  <c r="V16" i="12"/>
  <c r="V14" i="12" s="1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1" i="12"/>
  <c r="I21" i="12"/>
  <c r="I20" i="12" s="1"/>
  <c r="K21" i="12"/>
  <c r="M21" i="12"/>
  <c r="O21" i="12"/>
  <c r="Q21" i="12"/>
  <c r="Q20" i="12" s="1"/>
  <c r="V21" i="12"/>
  <c r="G22" i="12"/>
  <c r="M22" i="12" s="1"/>
  <c r="I22" i="12"/>
  <c r="K22" i="12"/>
  <c r="K20" i="12" s="1"/>
  <c r="O22" i="12"/>
  <c r="O20" i="12" s="1"/>
  <c r="Q22" i="12"/>
  <c r="V22" i="12"/>
  <c r="V20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2" i="12"/>
  <c r="G31" i="12" s="1"/>
  <c r="I32" i="12"/>
  <c r="K32" i="12"/>
  <c r="K31" i="12" s="1"/>
  <c r="O32" i="12"/>
  <c r="O31" i="12" s="1"/>
  <c r="Q32" i="12"/>
  <c r="V32" i="12"/>
  <c r="V31" i="12" s="1"/>
  <c r="G33" i="12"/>
  <c r="I33" i="12"/>
  <c r="I31" i="12" s="1"/>
  <c r="K33" i="12"/>
  <c r="M33" i="12"/>
  <c r="O33" i="12"/>
  <c r="Q33" i="12"/>
  <c r="Q31" i="12" s="1"/>
  <c r="V33" i="12"/>
  <c r="G35" i="12"/>
  <c r="I35" i="12"/>
  <c r="I34" i="12" s="1"/>
  <c r="K35" i="12"/>
  <c r="M35" i="12"/>
  <c r="O35" i="12"/>
  <c r="Q35" i="12"/>
  <c r="Q34" i="12" s="1"/>
  <c r="V35" i="12"/>
  <c r="G36" i="12"/>
  <c r="M36" i="12" s="1"/>
  <c r="I36" i="12"/>
  <c r="K36" i="12"/>
  <c r="K34" i="12" s="1"/>
  <c r="O36" i="12"/>
  <c r="O34" i="12" s="1"/>
  <c r="Q36" i="12"/>
  <c r="V36" i="12"/>
  <c r="V34" i="12" s="1"/>
  <c r="G38" i="12"/>
  <c r="G37" i="12" s="1"/>
  <c r="I38" i="12"/>
  <c r="K38" i="12"/>
  <c r="K37" i="12" s="1"/>
  <c r="O38" i="12"/>
  <c r="O37" i="12" s="1"/>
  <c r="Q38" i="12"/>
  <c r="V38" i="12"/>
  <c r="V37" i="12" s="1"/>
  <c r="G39" i="12"/>
  <c r="I39" i="12"/>
  <c r="I37" i="12" s="1"/>
  <c r="K39" i="12"/>
  <c r="M39" i="12"/>
  <c r="O39" i="12"/>
  <c r="Q39" i="12"/>
  <c r="Q37" i="12" s="1"/>
  <c r="V39" i="12"/>
  <c r="G41" i="12"/>
  <c r="I41" i="12"/>
  <c r="I40" i="12" s="1"/>
  <c r="K41" i="12"/>
  <c r="M41" i="12"/>
  <c r="O41" i="12"/>
  <c r="Q41" i="12"/>
  <c r="Q40" i="12" s="1"/>
  <c r="V41" i="12"/>
  <c r="G42" i="12"/>
  <c r="M42" i="12" s="1"/>
  <c r="I42" i="12"/>
  <c r="K42" i="12"/>
  <c r="K40" i="12" s="1"/>
  <c r="O42" i="12"/>
  <c r="O40" i="12" s="1"/>
  <c r="Q42" i="12"/>
  <c r="V42" i="12"/>
  <c r="V40" i="12" s="1"/>
  <c r="I43" i="12"/>
  <c r="Q43" i="12"/>
  <c r="G44" i="12"/>
  <c r="G43" i="12" s="1"/>
  <c r="I44" i="12"/>
  <c r="K44" i="12"/>
  <c r="K43" i="12" s="1"/>
  <c r="O44" i="12"/>
  <c r="O43" i="12" s="1"/>
  <c r="Q44" i="12"/>
  <c r="V44" i="12"/>
  <c r="V43" i="12" s="1"/>
  <c r="G46" i="12"/>
  <c r="G45" i="12" s="1"/>
  <c r="I46" i="12"/>
  <c r="K46" i="12"/>
  <c r="K45" i="12" s="1"/>
  <c r="O46" i="12"/>
  <c r="O45" i="12" s="1"/>
  <c r="Q46" i="12"/>
  <c r="V46" i="12"/>
  <c r="V45" i="12" s="1"/>
  <c r="G47" i="12"/>
  <c r="I47" i="12"/>
  <c r="I45" i="12" s="1"/>
  <c r="K47" i="12"/>
  <c r="M47" i="12"/>
  <c r="O47" i="12"/>
  <c r="Q47" i="12"/>
  <c r="Q45" i="12" s="1"/>
  <c r="V47" i="12"/>
  <c r="G48" i="12"/>
  <c r="K48" i="12"/>
  <c r="O48" i="12"/>
  <c r="V48" i="12"/>
  <c r="G49" i="12"/>
  <c r="I49" i="12"/>
  <c r="I48" i="12" s="1"/>
  <c r="K49" i="12"/>
  <c r="M49" i="12"/>
  <c r="M48" i="12" s="1"/>
  <c r="O49" i="12"/>
  <c r="Q49" i="12"/>
  <c r="Q48" i="12" s="1"/>
  <c r="V49" i="12"/>
  <c r="AE52" i="12"/>
  <c r="I20" i="1"/>
  <c r="I19" i="1"/>
  <c r="I18" i="1"/>
  <c r="I17" i="1"/>
  <c r="I16" i="1"/>
  <c r="I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F45" i="1"/>
  <c r="G23" i="1" s="1"/>
  <c r="G45" i="1"/>
  <c r="G25" i="1" s="1"/>
  <c r="H45" i="1"/>
  <c r="I44" i="1"/>
  <c r="I43" i="1"/>
  <c r="I42" i="1"/>
  <c r="I41" i="1"/>
  <c r="I39" i="1"/>
  <c r="I45" i="1" s="1"/>
  <c r="J85" i="1" l="1"/>
  <c r="A27" i="1"/>
  <c r="M224" i="13"/>
  <c r="M215" i="13"/>
  <c r="M146" i="13"/>
  <c r="M205" i="13"/>
  <c r="M198" i="13"/>
  <c r="M158" i="13"/>
  <c r="G224" i="13"/>
  <c r="G158" i="13"/>
  <c r="I146" i="13"/>
  <c r="G134" i="13"/>
  <c r="V114" i="13"/>
  <c r="O114" i="13"/>
  <c r="V105" i="13"/>
  <c r="O105" i="13"/>
  <c r="V80" i="13"/>
  <c r="O80" i="13"/>
  <c r="M18" i="13"/>
  <c r="G215" i="13"/>
  <c r="G198" i="13"/>
  <c r="AF234" i="13"/>
  <c r="M176" i="13"/>
  <c r="M175" i="13" s="1"/>
  <c r="Q134" i="13"/>
  <c r="M134" i="13"/>
  <c r="I134" i="13"/>
  <c r="K114" i="13"/>
  <c r="G114" i="13"/>
  <c r="M115" i="13"/>
  <c r="M114" i="13" s="1"/>
  <c r="K105" i="13"/>
  <c r="G105" i="13"/>
  <c r="M106" i="13"/>
  <c r="M105" i="13" s="1"/>
  <c r="K80" i="13"/>
  <c r="Q80" i="13"/>
  <c r="M80" i="13"/>
  <c r="I80" i="13"/>
  <c r="M8" i="13"/>
  <c r="G80" i="13"/>
  <c r="G18" i="13"/>
  <c r="G8" i="13"/>
  <c r="M55" i="13"/>
  <c r="M54" i="13" s="1"/>
  <c r="M39" i="13"/>
  <c r="M38" i="13" s="1"/>
  <c r="M30" i="13"/>
  <c r="M29" i="13" s="1"/>
  <c r="M40" i="12"/>
  <c r="M34" i="12"/>
  <c r="M20" i="12"/>
  <c r="G40" i="12"/>
  <c r="G34" i="12"/>
  <c r="G20" i="12"/>
  <c r="AF52" i="12"/>
  <c r="M46" i="12"/>
  <c r="M45" i="12" s="1"/>
  <c r="M44" i="12"/>
  <c r="M43" i="12" s="1"/>
  <c r="M38" i="12"/>
  <c r="M37" i="12" s="1"/>
  <c r="M32" i="12"/>
  <c r="M31" i="12" s="1"/>
  <c r="M16" i="12"/>
  <c r="M14" i="12" s="1"/>
  <c r="J43" i="1"/>
  <c r="J44" i="1"/>
  <c r="J42" i="1"/>
  <c r="J41" i="1"/>
  <c r="J39" i="1"/>
  <c r="J45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A28" i="1" l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Michal Jetelina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Michal Jetelina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<sst xmlns="http://schemas.openxmlformats.org/spreadsheetml/2006/main" count="2140" uniqueCount="622">
  <si>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</si>
  <si>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</si>
  <si>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</si>
  <si>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</si>
  <si>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</si>
  <si>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</si>
  <si>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</si>
  <si>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</si>
  <si>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</si>
  <si>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</si>
  <si>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</si>
  <si>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</si>
  <si>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</si>
  <si>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</si>
  <si>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</si>
  <si>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</si>
  <si>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</si>
  <si>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</si>
  <si>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</si>
  <si>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</si>
  <si>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</si>
  <si>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</si>
  <si>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</si>
  <si>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</si>
  <si>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</si>
  <si>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</si>
  <si>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</si>
  <si>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</si>
  <si>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</si>
  <si>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</si>
  <si>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</si>
  <si>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</si>
  <si>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</si>
  <si>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</si>
  <si>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</si>
  <si>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</si>
  <si>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</si>
  <si>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</si>
  <si>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</si>
  <si>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</si>
  <si>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</si>
  <si>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</si>
  <si>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</si>
  <si>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245Z010</t>
  </si>
  <si>
    <t>Poliklinika Tišnov</t>
  </si>
  <si>
    <t>Stavba</t>
  </si>
  <si>
    <t>Stavební objekt</t>
  </si>
  <si>
    <t>01</t>
  </si>
  <si>
    <t>Objekt</t>
  </si>
  <si>
    <t>1.2</t>
  </si>
  <si>
    <t>MaR+silnoproud</t>
  </si>
  <si>
    <t>1</t>
  </si>
  <si>
    <t>1.1</t>
  </si>
  <si>
    <t>Strojní část</t>
  </si>
  <si>
    <t>Celkem za stavbu</t>
  </si>
  <si>
    <t>CZK</t>
  </si>
  <si>
    <t>#POPS</t>
  </si>
  <si>
    <t>Popis stavby: 245Z010 - Poliklinika Tišnov</t>
  </si>
  <si>
    <t>#POPO</t>
  </si>
  <si>
    <t>Popis objektu: 01 - Objekt</t>
  </si>
  <si>
    <t>#POPR</t>
  </si>
  <si>
    <t>Popis rozpočtu: 1.2 - MaR+silnoproud</t>
  </si>
  <si>
    <t>Popis objektu: 1 - Poliklinika Tišnov</t>
  </si>
  <si>
    <t>Popis rozpočtu: 1.1 - Strojní část</t>
  </si>
  <si>
    <t>Rekapitulace dílů</t>
  </si>
  <si>
    <t>Typ dílu</t>
  </si>
  <si>
    <t>01-50</t>
  </si>
  <si>
    <t>Systém technologie</t>
  </si>
  <si>
    <t>01-51</t>
  </si>
  <si>
    <t>Periferie</t>
  </si>
  <si>
    <t>01-53</t>
  </si>
  <si>
    <t>Rozvaděč</t>
  </si>
  <si>
    <t>01-54</t>
  </si>
  <si>
    <t>Montážní materiál</t>
  </si>
  <si>
    <t>18-80</t>
  </si>
  <si>
    <t>Ostatní služby</t>
  </si>
  <si>
    <t>19-51</t>
  </si>
  <si>
    <t>Elektromontážní práce</t>
  </si>
  <si>
    <t>19-52</t>
  </si>
  <si>
    <t>Uvedení do provozu</t>
  </si>
  <si>
    <t>19-53</t>
  </si>
  <si>
    <t>Software - práce</t>
  </si>
  <si>
    <t>19-54</t>
  </si>
  <si>
    <t>Revize, zkoušky, odborné prohlídky</t>
  </si>
  <si>
    <t>19-55</t>
  </si>
  <si>
    <t>Inženýring</t>
  </si>
  <si>
    <t>19-56</t>
  </si>
  <si>
    <t>Vizualizace</t>
  </si>
  <si>
    <t>19-57</t>
  </si>
  <si>
    <t>Projekční práce</t>
  </si>
  <si>
    <t>700B</t>
  </si>
  <si>
    <t>Demontáže</t>
  </si>
  <si>
    <t>700</t>
  </si>
  <si>
    <t>Hodinové zúčtovací sazby, zkoušky, revize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</si>
  <si>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</si>
  <si>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</si>
  <si>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</si>
  <si>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</si>
  <si>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</si>
  <si>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</si>
  <si>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</si>
  <si>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</si>
  <si>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</si>
  <si>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</si>
  <si>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731_A</t>
  </si>
  <si>
    <t>Odvod spalin</t>
  </si>
  <si>
    <t>731_B</t>
  </si>
  <si>
    <t>Přívod spalovacího vzduchu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</si>
  <si>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</si>
  <si>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</si>
  <si>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</si>
  <si>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</si>
  <si>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</si>
  <si>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</si>
  <si>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</si>
  <si>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</si>
  <si>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</si>
  <si>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</si>
  <si>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</si>
  <si>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</si>
  <si>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</si>
  <si>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</si>
  <si>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</si>
  <si>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</si>
  <si>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</si>
  <si>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</si>
  <si>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</si>
  <si>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</si>
  <si>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</si>
  <si>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</si>
  <si>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</si>
  <si>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</si>
  <si>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</si>
  <si>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</si>
  <si>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</si>
  <si>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</si>
  <si>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</si>
  <si>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</si>
  <si>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</si>
  <si>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</si>
  <si>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</si>
  <si>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</si>
  <si>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</si>
  <si>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</si>
  <si>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</si>
  <si>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</si>
  <si>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</si>
  <si>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</si>
  <si>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</si>
  <si>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</si>
  <si>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</si>
  <si>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</si>
  <si>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Pol__0001</t>
  </si>
  <si>
    <t>Stávající regulátor XL 50 s MMI + aplikační modul  2x XD50FCL</t>
  </si>
  <si>
    <t>ks</t>
  </si>
  <si>
    <t>Vlastní</t>
  </si>
  <si>
    <t>Indiv</t>
  </si>
  <si>
    <t>Práce</t>
  </si>
  <si>
    <t>Běžná</t>
  </si>
  <si>
    <t>POL1_1</t>
  </si>
  <si>
    <t>Pol__0002</t>
  </si>
  <si>
    <t>Odporové snímače teploty se snímacím prvkem NTC 10kOhm, jímkový , délka stonku 120 mm, včetně jímky, (návarek pro jímku součástí dodávky technologie)</t>
  </si>
  <si>
    <t>Pol__0003</t>
  </si>
  <si>
    <t>Stávající</t>
  </si>
  <si>
    <t>Pol__0004</t>
  </si>
  <si>
    <t>Kabel silový s Cu jádrem 750 V CYKY 3 C x 1,5 mm2</t>
  </si>
  <si>
    <t>m</t>
  </si>
  <si>
    <t>Pol__0005</t>
  </si>
  <si>
    <t>Kabel sdělovací směděným jádrem J-Y(St)Y 2x2x0,8</t>
  </si>
  <si>
    <t>Pol__0006</t>
  </si>
  <si>
    <t>Kabel sdělovací s Cu jádrem JYTY 2 x 1 mm</t>
  </si>
  <si>
    <t>Pol__0007</t>
  </si>
  <si>
    <t>Jistič jednopólový 10/1/B, 10A</t>
  </si>
  <si>
    <t>Pol__0008</t>
  </si>
  <si>
    <t>Podružný materiál</t>
  </si>
  <si>
    <t>kpl</t>
  </si>
  <si>
    <t>Pol__0009</t>
  </si>
  <si>
    <t>Kabel CYKY-m 750 V 3 x 1,5 mm2 volně uložený</t>
  </si>
  <si>
    <t>Pol__0010</t>
  </si>
  <si>
    <t>Kabel speciální J-Y(St)Y 2x2x0,8 mm volně uložený</t>
  </si>
  <si>
    <t>Pol__0011</t>
  </si>
  <si>
    <t>Kabel speciální JYTY s Al 2 x 1 mm volně uložený</t>
  </si>
  <si>
    <t>Pol__0012</t>
  </si>
  <si>
    <t>El. připojení ostatní zařízení 230V</t>
  </si>
  <si>
    <t>Pol__0013</t>
  </si>
  <si>
    <t>Ukončení kabelů v rozvaděči do 3x1,5 mm2</t>
  </si>
  <si>
    <t>Pol__0014</t>
  </si>
  <si>
    <t>Mtz snim.tepl.do potrubí s jimkou</t>
  </si>
  <si>
    <t>Pol__0015</t>
  </si>
  <si>
    <t>Ukončení vodičů v krabici + zapoj. do 2,5 mm2</t>
  </si>
  <si>
    <t>Pol__0016</t>
  </si>
  <si>
    <t>Montáž propojovací krabice na omítku</t>
  </si>
  <si>
    <t>Pol__0017</t>
  </si>
  <si>
    <t>Úprava zapojení rozvaděče</t>
  </si>
  <si>
    <t>hod</t>
  </si>
  <si>
    <t>Pol__0018</t>
  </si>
  <si>
    <t>Nezměřitelné práce</t>
  </si>
  <si>
    <t>Pol__0019</t>
  </si>
  <si>
    <t>Hzs-zkousky v ramci montážních prací</t>
  </si>
  <si>
    <t>HZS</t>
  </si>
  <si>
    <t>POL10_0</t>
  </si>
  <si>
    <t>Pol__0020</t>
  </si>
  <si>
    <t>Hzs - zaučení obsluhy</t>
  </si>
  <si>
    <t>Pol__0021</t>
  </si>
  <si>
    <t>Uživatelský software pro DDC</t>
  </si>
  <si>
    <t>d.b.</t>
  </si>
  <si>
    <t>Pol__0022</t>
  </si>
  <si>
    <t>Test zařízení 1:1</t>
  </si>
  <si>
    <t>Pol__0023</t>
  </si>
  <si>
    <t>Hzs-revize provoz.souboru a st.obj. Revize</t>
  </si>
  <si>
    <t>Pol__0024</t>
  </si>
  <si>
    <t>Hzs - spolupráce s revizním technikem</t>
  </si>
  <si>
    <t>Pol__0025</t>
  </si>
  <si>
    <t>Dispečink - parametrizace datových bodů v obrazovkách</t>
  </si>
  <si>
    <t>Pol__0026</t>
  </si>
  <si>
    <t>Nastavení komunikace s IRC Lonworks pomocí skriptů</t>
  </si>
  <si>
    <t>Pol__0027</t>
  </si>
  <si>
    <t>Koorinace, inženýring</t>
  </si>
  <si>
    <t>Pol__0028</t>
  </si>
  <si>
    <t>Rezerva pro neočekávané výdaje</t>
  </si>
  <si>
    <t>Pol__0029</t>
  </si>
  <si>
    <t>Cestovné včetně času stráveného na cestě</t>
  </si>
  <si>
    <t>km</t>
  </si>
  <si>
    <t>Pol__0030</t>
  </si>
  <si>
    <t>Výrobní dokumentace + skutečný stav</t>
  </si>
  <si>
    <t>CELEKEM Bez DPH</t>
  </si>
  <si>
    <t>POP</t>
  </si>
  <si>
    <t>SUM</t>
  </si>
  <si>
    <t>END</t>
  </si>
  <si>
    <t>713400821R00</t>
  </si>
  <si>
    <t>Odstranění tepelné izolace potrubí pásy nebo foĺiemi  potrubí</t>
  </si>
  <si>
    <t>m2</t>
  </si>
  <si>
    <t>800-713</t>
  </si>
  <si>
    <t>RTS 24/ I</t>
  </si>
  <si>
    <t>POL1_</t>
  </si>
  <si>
    <t>722220876R00</t>
  </si>
  <si>
    <t>Demontáž armatur závitových se závitem a šroubením, G 2 1/2"</t>
  </si>
  <si>
    <t>kus</t>
  </si>
  <si>
    <t>800-721</t>
  </si>
  <si>
    <t>723150803R00</t>
  </si>
  <si>
    <t>Demontáž potrubí svařovaného z trubek hladkých přes D 44,5 mm do D 76 mm</t>
  </si>
  <si>
    <t>724311814R00</t>
  </si>
  <si>
    <t>Demontáž tlakových nádrží přes 300 do 750 litrů</t>
  </si>
  <si>
    <t>soubor</t>
  </si>
  <si>
    <t>732420811R00</t>
  </si>
  <si>
    <t>Demontáž čerpadel oběhových spirálních(do potrubí) DN 25</t>
  </si>
  <si>
    <t>800-731</t>
  </si>
  <si>
    <t>733110808R00</t>
  </si>
  <si>
    <t>Demontáž potrubí z ocelových trubek závitových přes 32 do DN 50</t>
  </si>
  <si>
    <t>70054R1</t>
  </si>
  <si>
    <t>demontáž odvodu spalin</t>
  </si>
  <si>
    <t>h</t>
  </si>
  <si>
    <t>731100809R00.</t>
  </si>
  <si>
    <t>Demontáž kotle litinového Viadrus</t>
  </si>
  <si>
    <t>HZS - 1</t>
  </si>
  <si>
    <t>HZS - nezměřitelné práce při demontáži</t>
  </si>
  <si>
    <t>R01</t>
  </si>
  <si>
    <t>Uvedení úpravny do provozu,  zaškolení obsluhy</t>
  </si>
  <si>
    <t xml:space="preserve">hod   </t>
  </si>
  <si>
    <t>Modrá</t>
  </si>
  <si>
    <t>R03</t>
  </si>
  <si>
    <t>Servis - uvedení kotlů do provozu, zaškolení obsluhy</t>
  </si>
  <si>
    <t xml:space="preserve">ks    </t>
  </si>
  <si>
    <t>904      R00</t>
  </si>
  <si>
    <t xml:space="preserve">Hzs-vypuštění, proplach, napuštění upravenou vodou </t>
  </si>
  <si>
    <t>Agregovaná položka</t>
  </si>
  <si>
    <t>POL2_</t>
  </si>
  <si>
    <t>Revize plynovodu F+G</t>
  </si>
  <si>
    <t>R-položka</t>
  </si>
  <si>
    <t>POL12_0</t>
  </si>
  <si>
    <t>900      RT322</t>
  </si>
  <si>
    <t>HZS, nepředvídatelné práce při rekonstrukci kotelny</t>
  </si>
  <si>
    <t>POL10_</t>
  </si>
  <si>
    <t>904      R01</t>
  </si>
  <si>
    <t>Hzs-zkousky v ramci montaz.praci, Komplexni vyzkouseni</t>
  </si>
  <si>
    <t>Prav.M</t>
  </si>
  <si>
    <t>904      R02</t>
  </si>
  <si>
    <t>Hzs-zkousky v ramci montaz.praci, Topná zkouška</t>
  </si>
  <si>
    <t>905      R02</t>
  </si>
  <si>
    <t>Hzs-revize provoz.souboru a st.obj., Uprava stavajiciho rozvadece</t>
  </si>
  <si>
    <t>909      R00</t>
  </si>
  <si>
    <t>Hzs-nezmeritelne stavebni prace</t>
  </si>
  <si>
    <t>Revizní knihy kotlů</t>
  </si>
  <si>
    <t>POL12_1</t>
  </si>
  <si>
    <t>722182004R00</t>
  </si>
  <si>
    <t>Montáž tepelné izolace potrubí samolepicí spoj nebo rychlouzávěr, přes DN 25 do DN 40</t>
  </si>
  <si>
    <t>722182006R00</t>
  </si>
  <si>
    <t>Montáž tepelné izolace potrubí samolepicí spoj nebo rychlouzávěr, přes DN 40 do DN 80</t>
  </si>
  <si>
    <t>722182096R00</t>
  </si>
  <si>
    <t>Montáž tepelné izolace potrubí příplatek za montáž izolačních tvarovek přes DN 40 do DN 80</t>
  </si>
  <si>
    <t>631547115R</t>
  </si>
  <si>
    <t>pouzdro potrubní řezané; minerální vlákno; povrchová úprava Al fólie se skelnou mřížkou; vnitřní průměr 35,0 mm; tl. izolace 30,0 mm; provozní teplota  do 250 °C; tepelná vodivost (10°C) 0,0330 W/mK; tepelná vodivost (50°C) 0,037 W/mK</t>
  </si>
  <si>
    <t>SPCM</t>
  </si>
  <si>
    <t>Specifikace</t>
  </si>
  <si>
    <t>POL3_</t>
  </si>
  <si>
    <t>631547217R</t>
  </si>
  <si>
    <t>pouzdro potrubní řezané; minerální vlákno; povrchová úprava Al fólie se skelnou mřížkou; vnitřní průměr 48,0 mm; tl. izolace 40,0 mm; provozní teplota  do 250 °C; tepelná vodivost (10°C) 0,0330 W/mK; tepelná vodivost (50°C) 0,037 W/mK</t>
  </si>
  <si>
    <t>631547322R</t>
  </si>
  <si>
    <t>pouzdro potrubní řezané; minerální vlákno; povrchová úprava Al fólie se skelnou mřížkou; vnitřní průměr 76,0 mm; tl. izolace 50,0 mm; provozní teplota  do 250 °C; tepelná vodivost (10°C) 0,0330 W/mK; tepelná vodivost (50°C) 0,037 W/mK</t>
  </si>
  <si>
    <t>Oranžová</t>
  </si>
  <si>
    <t>998713201R00</t>
  </si>
  <si>
    <t>Přesun hmot pro izolace tepelné v objektech výšky do 6 m</t>
  </si>
  <si>
    <t>RTS 23/ I</t>
  </si>
  <si>
    <t>Přesun hmot</t>
  </si>
  <si>
    <t>POL7_</t>
  </si>
  <si>
    <t>50 m vodorovně</t>
  </si>
  <si>
    <t>SPI</t>
  </si>
  <si>
    <t>892561111R00</t>
  </si>
  <si>
    <t>Zkoušky těsnosti kanalizačního potrubí zkouška těsnosti kanalizačního potrubí vodou  do DN 125 mm</t>
  </si>
  <si>
    <t>827-1</t>
  </si>
  <si>
    <t>vodou nebo vzduchem,</t>
  </si>
  <si>
    <t>721176101R00</t>
  </si>
  <si>
    <t>Potrubí HT připojovací vnější průměr D 32 mm, tloušťka stěny 1,8 mm, DN 30</t>
  </si>
  <si>
    <t>včetně tvarovek, objímek. Bez zednických výpomocí.</t>
  </si>
  <si>
    <t>Potrubí včetně tvarovek. Bez zednických výpomocí.</t>
  </si>
  <si>
    <t>721176103R00</t>
  </si>
  <si>
    <t>Potrubí HT připojovací vnější průměr D 50 mm, tloušťka stěny 1,8 mm, DN 50</t>
  </si>
  <si>
    <t>721194103R00</t>
  </si>
  <si>
    <t>Zřízení přípojek na potrubí D 32 mm, materiál ve specifikaci</t>
  </si>
  <si>
    <t>vyvedení a upevnění odpadních výpustek,</t>
  </si>
  <si>
    <t>722190504R00</t>
  </si>
  <si>
    <t>Přípojka odsávací,  , DN 32</t>
  </si>
  <si>
    <t>725334301R00</t>
  </si>
  <si>
    <t>Nálevka se sifonem PP DN 32</t>
  </si>
  <si>
    <t>rozměry: 78x55 mm, výška 100 mm</t>
  </si>
  <si>
    <t>998721201R00</t>
  </si>
  <si>
    <t>Přesun hmot pro vnitřní kanalizaci v objektech výšky do 6 m</t>
  </si>
  <si>
    <t>50 m vodorovně, měřeno od těžiště půdorysné plochy skládky do těžiště půdorysné plochy objektu</t>
  </si>
  <si>
    <t>722172743R00</t>
  </si>
  <si>
    <t>Potrubí z plastických hmot z trub PP-RCT, D 25 mm, s 2,8 mm, S 3,2, polyfúzně svařované, bez zednických výpomocí</t>
  </si>
  <si>
    <t>včetně tvarovek, bez zednických výpomocí</t>
  </si>
  <si>
    <t>Potrubí včetně tvarovek bez zednických výpomocí.</t>
  </si>
  <si>
    <t>Včetně pomocného lešení o výšce podlahy do 1900 mm a pro zatížení do 1,5 kPa.</t>
  </si>
  <si>
    <t>722182001R00</t>
  </si>
  <si>
    <t>Montáž tepelné izolace potrubí samolepicí spoj nebo rychlouzávěr, do DN 25</t>
  </si>
  <si>
    <t>722237122R00</t>
  </si>
  <si>
    <t>Kohout kulový, mosazný, vnitřní-vnitřní závit, DN 20, PN 42, včetně dodávky materiálu</t>
  </si>
  <si>
    <t>722239101R00</t>
  </si>
  <si>
    <t>Montáž armatury závitové se dvěma závity G 1/2"</t>
  </si>
  <si>
    <t>722239102R00</t>
  </si>
  <si>
    <t>Montáž armatury závitové se dvěma závity G 3/4"</t>
  </si>
  <si>
    <t>722269111R00</t>
  </si>
  <si>
    <t>Montáž vodoměru závitového jednovtokového suchoběžného, G 1/2"</t>
  </si>
  <si>
    <t>722290234R00</t>
  </si>
  <si>
    <t>Proplach a dezinfekce vodovodního potrubí do DN 80</t>
  </si>
  <si>
    <t>Včetně dodání desinfekčního prostředku.</t>
  </si>
  <si>
    <t>734421160R00</t>
  </si>
  <si>
    <t>Tlakoměr deformační 0-10 MPa č. 03322, D 100, včetně dodávky materiálu</t>
  </si>
  <si>
    <t>283773031R</t>
  </si>
  <si>
    <t>pouzdro potrubní tvarovatelné; pěnový polyetylén; vnitřní průměr 25,0 mm; tl. izolace 13,0 mm; provozní teplota  -50 až 100 °C; tepelná vodivost (10°C) 0,0380 W/mK</t>
  </si>
  <si>
    <t>388214360R.</t>
  </si>
  <si>
    <t>Vodoměr  na stud.vodu, DN 15</t>
  </si>
  <si>
    <t>43632460R</t>
  </si>
  <si>
    <t>sůl tabletovaná regeneračníl, vhodná pro všechny typy změkčovačů, čištěna pomocí opakované krystalizace</t>
  </si>
  <si>
    <t>5512100040R</t>
  </si>
  <si>
    <t>regulátor tlaku vody PN 16; DN 15; rozsah teplot 0 až 40 °C; 1,0 až 6,0 bar</t>
  </si>
  <si>
    <t>7222001RT1</t>
  </si>
  <si>
    <t>Potrubní oddělovač DN20, třída 4</t>
  </si>
  <si>
    <t>722R1</t>
  </si>
  <si>
    <t>Impulsní modul pro vodoměr</t>
  </si>
  <si>
    <t>722R2</t>
  </si>
  <si>
    <t>Filtr mechanických nečistot</t>
  </si>
  <si>
    <t>722R3</t>
  </si>
  <si>
    <t>Kabinetní úpravna vody pro snížení tvrdosti vody</t>
  </si>
  <si>
    <t>722R4</t>
  </si>
  <si>
    <t>propojovací hadice, k úpravně vody</t>
  </si>
  <si>
    <t>722R5</t>
  </si>
  <si>
    <t>vzorkovací kohout, pro úpravnu vody</t>
  </si>
  <si>
    <t>722R6</t>
  </si>
  <si>
    <t>Kulový kohout DN20 s pohonem 230V s havarijní funkcí, 75 s</t>
  </si>
  <si>
    <t>998722201R00</t>
  </si>
  <si>
    <t>Přesun hmot pro vnitřní vodovod v objektech výšky do 6 m</t>
  </si>
  <si>
    <t>vodorovně do 50 m</t>
  </si>
  <si>
    <t>723120202R00</t>
  </si>
  <si>
    <t>Potrubí z trubek černých závitových svařovaných DN 15</t>
  </si>
  <si>
    <t>bezešvých ČSN 42 0250 a běžných ČSN 42 5710 - jakost 11353.0,</t>
  </si>
  <si>
    <t>Potrubí včetně tvarovek a zednických výpomocí.</t>
  </si>
  <si>
    <t>723120805R00</t>
  </si>
  <si>
    <t>Demontáž potrubí svařovaného z trubek závitových přes 25 do DN 50</t>
  </si>
  <si>
    <t>723150312R00</t>
  </si>
  <si>
    <t>Potrubí ocelové hladké černé svařované D 57 mm, s 2,9 mm</t>
  </si>
  <si>
    <t>723190204R00</t>
  </si>
  <si>
    <t>Přípojka plynovodu z trubek závitových, černých, DN 25</t>
  </si>
  <si>
    <t>včetně tvarovek, bez zednických výpomocí,</t>
  </si>
  <si>
    <t>Včetně vyvedení a upevnění výpustek.</t>
  </si>
  <si>
    <t>723225113R00</t>
  </si>
  <si>
    <t>Ventil vzorkovací přímý, mosazný, vnitřní závit, DN 15, včetně dodávky materiálu</t>
  </si>
  <si>
    <t>723237213R00</t>
  </si>
  <si>
    <t>Kohout kulový  , mosazný, závit vnitřní-vnitřní, DN 15, PN 5, včetně dodávky materiálu</t>
  </si>
  <si>
    <t>723237215R00</t>
  </si>
  <si>
    <t>Kohout kulový  , mosazný, závit vnitřní-vnitřní, DN 25, PN 5, včetně dodávky materiálu</t>
  </si>
  <si>
    <t>723239101R00</t>
  </si>
  <si>
    <t>Montáž plynovodních armatur se dvěma závity  , G 1/2"</t>
  </si>
  <si>
    <t>723239103R00</t>
  </si>
  <si>
    <t>Montáž plynovodních armatur se dvěma závity  , G 1"</t>
  </si>
  <si>
    <t>723239106R00</t>
  </si>
  <si>
    <t>Montáž plynovodních armatur se dvěma závity  , G 2"</t>
  </si>
  <si>
    <t>723      T00</t>
  </si>
  <si>
    <t>Hzs-nezměřitelné práce a přípomoci při montáži plynovodu</t>
  </si>
  <si>
    <t>723190901R00</t>
  </si>
  <si>
    <t>uzavření nebo otevření plynového potrubí při opravách</t>
  </si>
  <si>
    <t>723190907R00</t>
  </si>
  <si>
    <t>odvzdušnění a napuštění plynového potrubí</t>
  </si>
  <si>
    <t>723214122R00.1</t>
  </si>
  <si>
    <t>Filtr plynový DN 50 mm</t>
  </si>
  <si>
    <t>734421130X00T00.1</t>
  </si>
  <si>
    <t>Tlakoměr deformační 0-6 kPa, D 160, plynový, vč. kohoutu a smyčky</t>
  </si>
  <si>
    <t>998723201R00</t>
  </si>
  <si>
    <t>Přesun hmot pro vnitřní plynovod v objektech výšky do 6 m</t>
  </si>
  <si>
    <t>RTS 22/ I</t>
  </si>
  <si>
    <t>731249211R00</t>
  </si>
  <si>
    <t>Montáž ocelových kotlů do 50 kW (100 kW) rychlovyhřívacích agregátů plynových  bez TUV</t>
  </si>
  <si>
    <t>731R01</t>
  </si>
  <si>
    <t>Stavebnice kaskádové kotelny základní (2 x plynový kondenzační kotel 65kW), včetně ovládacího přístroje</t>
  </si>
  <si>
    <t>ks;</t>
  </si>
  <si>
    <t>731R02</t>
  </si>
  <si>
    <t>Příložné čidlo teploty</t>
  </si>
  <si>
    <t>731R03</t>
  </si>
  <si>
    <t>Neutralizační box (včetně náplně) - do 350 kW</t>
  </si>
  <si>
    <t>731R04</t>
  </si>
  <si>
    <t>Webserver vzdálená správa regulátorů</t>
  </si>
  <si>
    <t>731R05</t>
  </si>
  <si>
    <t>Sada pro dělené odkouření pro kondenzační kotle</t>
  </si>
  <si>
    <t>998731201R00</t>
  </si>
  <si>
    <t>Přesun hmot pro kotelny umístěné ve výšce (hloubce) do 6 m</t>
  </si>
  <si>
    <t>1.01</t>
  </si>
  <si>
    <t>Kaskádový systém pro dva kotle. Sběrač DN 125, napojení DN 80. DN 125</t>
  </si>
  <si>
    <t>1.02</t>
  </si>
  <si>
    <t>Trubka - prodloužení 1000mm DN 125</t>
  </si>
  <si>
    <t>1.03</t>
  </si>
  <si>
    <t>Revizní koleno 87st DN 125</t>
  </si>
  <si>
    <t>1.04</t>
  </si>
  <si>
    <t>Trubka - prodloužení 2000mm DN 125</t>
  </si>
  <si>
    <t>1.05</t>
  </si>
  <si>
    <t>Zakládací koleno s konzolí DN 125</t>
  </si>
  <si>
    <t>1.06</t>
  </si>
  <si>
    <t>Adaptér z DN 125 na DN 160 DN 125/160</t>
  </si>
  <si>
    <t>1.07</t>
  </si>
  <si>
    <t>T-kus kontrolní, volitelná délka DN 160</t>
  </si>
  <si>
    <t>1.08</t>
  </si>
  <si>
    <t>Trubka - prodloužení 2000mm DN 160</t>
  </si>
  <si>
    <t>1.09</t>
  </si>
  <si>
    <t>Trubka - prodloužení 1000mm, UV odolné DN 160</t>
  </si>
  <si>
    <t>1.10</t>
  </si>
  <si>
    <t>Vystřeďovací distanční objímka dvojitá DN 160</t>
  </si>
  <si>
    <t>1.11</t>
  </si>
  <si>
    <t>Ukončovací kryt komína s možností přisávání</t>
  </si>
  <si>
    <t>1.12</t>
  </si>
  <si>
    <t>Režie</t>
  </si>
  <si>
    <t>1.13</t>
  </si>
  <si>
    <t>Revize</t>
  </si>
  <si>
    <t>1.14</t>
  </si>
  <si>
    <t>Zdvihací technika</t>
  </si>
  <si>
    <t>1.15</t>
  </si>
  <si>
    <t>Zednické práce</t>
  </si>
  <si>
    <t>1.16</t>
  </si>
  <si>
    <t>Konzole kouřovodu a kaskády</t>
  </si>
  <si>
    <t>1.17</t>
  </si>
  <si>
    <t>Montáž spalinové cesty a kaskády</t>
  </si>
  <si>
    <t>722181224RY9</t>
  </si>
  <si>
    <t>Izolace vodovodního potrubí návleková z trubic z pěnového polyetylenu s povrchovou ochrannou hliníkovou fólií zesílenou sklorohoží 5x5 mm, tloušťka stěny 20 mm, d 108 mm</t>
  </si>
  <si>
    <t>V položce je kalkulována dodávka izolační trubice, spon a lepicí pásky.</t>
  </si>
  <si>
    <t>2.4</t>
  </si>
  <si>
    <t>Koleno 87st DN 110</t>
  </si>
  <si>
    <t>2.5</t>
  </si>
  <si>
    <t>2.6</t>
  </si>
  <si>
    <t>2.7</t>
  </si>
  <si>
    <t>2.1</t>
  </si>
  <si>
    <t>Adaptér z DN 80 na DN 110 DN 80/110</t>
  </si>
  <si>
    <t>2.2</t>
  </si>
  <si>
    <t>Trubka - prodloužení 2000mm DN 110</t>
  </si>
  <si>
    <t>2.3</t>
  </si>
  <si>
    <t>Trubka - prodloužení 1000mm DN 110</t>
  </si>
  <si>
    <t>722190221R00</t>
  </si>
  <si>
    <t>Přípojka vodovodní pro pevné připojení z ocelových závitových pozinkovaných běžných trubek 11 353.0, pro pevné připojení, DN 15</t>
  </si>
  <si>
    <t>RTS 23/ II</t>
  </si>
  <si>
    <t>POL1_7</t>
  </si>
  <si>
    <t>724319115R00</t>
  </si>
  <si>
    <t>Tlakové nádrže stojaté montáž (tlaková nádrž ve specifikaci) o obsahu 1000 l</t>
  </si>
  <si>
    <t>z černého ocelového plechu, se základním nátěrem vnitřním i vnějším,</t>
  </si>
  <si>
    <t>732349102R00</t>
  </si>
  <si>
    <t>Nádoby válcové tlakové Montáž anuloidu II - průtok 8 m3/hod</t>
  </si>
  <si>
    <t>732429111R00</t>
  </si>
  <si>
    <t>Čerpadla teplovodní Montáž čerpadel teplovodních oběhových spirálních DN 25</t>
  </si>
  <si>
    <t>48466216R</t>
  </si>
  <si>
    <t>Nádoba expanzní s membránou; provedení: stojaté; objem = 1 000 l; v = 2 413 mm; d = 740 mm; připojení: R 1"; max. provozní tlak = 6 bar</t>
  </si>
  <si>
    <t>4848165102R</t>
  </si>
  <si>
    <t xml:space="preserve">vyrovnávač tlaku hydraulický; odděluje otopnou soustavu od kotlového okruhu bez zásahu hydraulické stability kotlového okruhu; tepelná izolace z PUR pěny s vnější Al úpravou; připojení přírubové včetně protipřírub; průtok 8,00 m3/h; průměr tělesa D 159 mm; d hrdla = 76 mm; výška 1200 mm - včetně nohou </t>
  </si>
  <si>
    <t>73210014T</t>
  </si>
  <si>
    <t>Servisní ventil se zabezpečením MK DN25</t>
  </si>
  <si>
    <t>7321007T.</t>
  </si>
  <si>
    <t>Oběhové čerpadlo viz STR1.5</t>
  </si>
  <si>
    <t>998732201R00</t>
  </si>
  <si>
    <t>Přesun hmot pro strojovny v objektech výšky do 6 m</t>
  </si>
  <si>
    <t>733111315R00</t>
  </si>
  <si>
    <t>Potrubí z trubek závitových ocelových svařovaných, běžných, v kotelnách a strojovnách, DN 25</t>
  </si>
  <si>
    <t>733111317R00</t>
  </si>
  <si>
    <t>Potrubí z trubek závitových ocelových svařovaných, běžných, v kotelnách a strojovnách, DN 40</t>
  </si>
  <si>
    <t>733121222R00</t>
  </si>
  <si>
    <t>Potrubí z trubek hladkých ocelových bezešvých tvářených za tepla  v kotelnách a strojovnách, D 76, tloušťka stěny 3,2 mm</t>
  </si>
  <si>
    <t>733123913R00</t>
  </si>
  <si>
    <t>Svařovaný spoj potrubí ocelového D 28 mm</t>
  </si>
  <si>
    <t>733123915R00</t>
  </si>
  <si>
    <t>Svařovaný spoj potrubí ocelového D 38 mm</t>
  </si>
  <si>
    <t>733123921R00</t>
  </si>
  <si>
    <t>Svařovaný spoj potrubí ocelového D 76 mm</t>
  </si>
  <si>
    <t>733190106R00</t>
  </si>
  <si>
    <t>Tlakové zkoušky potrubí ocelových závitových, plastových, měděných do DN 32</t>
  </si>
  <si>
    <t>Včetně dodávky vody, uzavření a zabezpečení konců potrubí.</t>
  </si>
  <si>
    <t>733190107R00</t>
  </si>
  <si>
    <t>Tlakové zkoušky potrubí ocelových závitových, plastových, měděných přes DN 32 do DN 40</t>
  </si>
  <si>
    <t>733190109R00</t>
  </si>
  <si>
    <t>Tlakové zkoušky potrubí ocelových závitových, plastových, měděných přes DN 50 do DN 65</t>
  </si>
  <si>
    <t>998733201R00</t>
  </si>
  <si>
    <t>Přesun hmot pro rozvody potrubí v objektech výšky do 6 m</t>
  </si>
  <si>
    <t>724231173R00</t>
  </si>
  <si>
    <t>Příslušenství domovních vodáren měřící  teploměr s pevným stonkem a jímkou   DTR (rovný), o délce stonku 160 mm</t>
  </si>
  <si>
    <t>734255132R00</t>
  </si>
  <si>
    <t>Ventil pojistný závitový 3,0 bar, mosazný, DN 25, vnitřní-vnitřní závit, včetně dodávky materiálu</t>
  </si>
  <si>
    <t>734109215R00</t>
  </si>
  <si>
    <t>Montáž přírubových armatur se dvěma přírubami, PN 16, DN 65, bez dodávky materiálu</t>
  </si>
  <si>
    <t>734163157R00</t>
  </si>
  <si>
    <t>Filtr přírubový, litinový, DN 65, PN 16, bez navaření přírub, včetně dodávky materiálu</t>
  </si>
  <si>
    <t>734172116R00</t>
  </si>
  <si>
    <t>Mezikus z ocelových trubek hladkých - jednoznačné DN 65, včetně dodávky materiálu</t>
  </si>
  <si>
    <t>734173416R00</t>
  </si>
  <si>
    <t>Přírubový spoj PN 1,6/I MPa, DN 65, včetně dodávky materiálu</t>
  </si>
  <si>
    <t>734193217R00</t>
  </si>
  <si>
    <t>Klapka mezipřírubová uzavírací a regulační, litinová, PN 16, spoj bez navaření přírub, DN 65, včetně dodávky materiálu</t>
  </si>
  <si>
    <t>734193267R00</t>
  </si>
  <si>
    <t>Klapka mezipřírubová, vodorovná, zpětná , litinová, PN 16, spoj bez navaření přírub, DN 65, včetně dodávky materiálu</t>
  </si>
  <si>
    <t>734209103R00</t>
  </si>
  <si>
    <t>Montáž závitové armatury s jedním závitem, G 1/2", bez dodávky materiálu</t>
  </si>
  <si>
    <t>734209113R00</t>
  </si>
  <si>
    <t>Montáž závitové armatury se dvěma závity, G 1/2", bez dodávky materiálu</t>
  </si>
  <si>
    <t>734209117R00</t>
  </si>
  <si>
    <t>Montáž závitové armatury se dvěma závity, G 6/4", bez dodávky materiálu</t>
  </si>
  <si>
    <t>734213112R00</t>
  </si>
  <si>
    <t>Ventil automatický, odvzdušňovací, mosazný, PN 10, DN 15, včetně dodávky materiálu</t>
  </si>
  <si>
    <t>734235121R00</t>
  </si>
  <si>
    <t>Kohout kulový, mosazný, DN 15, PN 42, vnitřní-vnitřní, včetně dodávky materiálu</t>
  </si>
  <si>
    <t>734235125R00</t>
  </si>
  <si>
    <t>Kohout kulový, mosazný, DN 40, PN 35, vnitřní-vnitřní, včetně dodávky materiálu</t>
  </si>
  <si>
    <t>734291113R00</t>
  </si>
  <si>
    <t>Kohout kulový, napouštěcí a vypouštěcí, mosazný, DN 15, PN 10, včetně dodávky materiálu</t>
  </si>
  <si>
    <t>734391114R00</t>
  </si>
  <si>
    <t>Kondenzační smyčka k přivaření zahnutá, včetně dodávky materiálu</t>
  </si>
  <si>
    <t>734419111R00</t>
  </si>
  <si>
    <t>Montáž teploměru  s pouzdrem nebo stonkem a jímkou, bez dodávky materiálu</t>
  </si>
  <si>
    <t>734494213R00</t>
  </si>
  <si>
    <t>Návarek s trubkovým závitem G 1/2", včetně dodávky materiálu</t>
  </si>
  <si>
    <t>734421160R00.02</t>
  </si>
  <si>
    <t>Tlakoměr deformační 0-0,6 MPa č. 03322, D 100</t>
  </si>
  <si>
    <t>42233580R</t>
  </si>
  <si>
    <t>kohout tlakoměrový M 20x1,5 mm</t>
  </si>
  <si>
    <t>734R1001</t>
  </si>
  <si>
    <t>Magnetický filtr DN40, viz legenda STR1.2</t>
  </si>
  <si>
    <t>998734201R00</t>
  </si>
  <si>
    <t>Přesun hmot pro armatury v objektech výšky do 6 m</t>
  </si>
  <si>
    <t>767995101R00</t>
  </si>
  <si>
    <t>Výroba a montáž atypických kovovových doplňků staveb hmotnosti do 5 kg</t>
  </si>
  <si>
    <t>kg</t>
  </si>
  <si>
    <t>800-767</t>
  </si>
  <si>
    <t>767995104R00</t>
  </si>
  <si>
    <t>Výroba a montáž atypických kovovových doplňků staveb hmotnosti přes 20 do 50 kg</t>
  </si>
  <si>
    <t>55399994R</t>
  </si>
  <si>
    <t>výrobek kovový zámečnický, atypický</t>
  </si>
  <si>
    <t>55399999R</t>
  </si>
  <si>
    <t>998767201R00</t>
  </si>
  <si>
    <t>Přesun hmot pro kovové stavební doplňk. konstrukce v objektech výšky do 6 m</t>
  </si>
  <si>
    <t>783424340R00</t>
  </si>
  <si>
    <t>Nátěry potrubí a armatur syntetické potrubí, do DN 50 mm, dvojnásobné s 1x emailováním a základním nátěrem</t>
  </si>
  <si>
    <t>800-783</t>
  </si>
  <si>
    <t>na vzduchu schnoucí</t>
  </si>
  <si>
    <t>783424740R00</t>
  </si>
  <si>
    <t>Nátěry potrubí a armatur syntetické potrubí, do DN 50 mm, základní</t>
  </si>
  <si>
    <t>783425350R00</t>
  </si>
  <si>
    <t>Nátěry potrubí a armatur syntetické potrubí, do DN 100 mm, dvojnásobné s 1x emailováním a základním nátěrem</t>
  </si>
  <si>
    <t>783425750R00</t>
  </si>
  <si>
    <t>Nátěry potrubí a armatur syntetické potrubí, do DN 100 mm, základní</t>
  </si>
  <si>
    <t>783220010RAB</t>
  </si>
  <si>
    <t>Nátěry kovových doplňkových konstrukcí syntetické základní a dvojnásobný krycí</t>
  </si>
  <si>
    <t>AP-PSV</t>
  </si>
  <si>
    <t>979095312R00</t>
  </si>
  <si>
    <t>Naložení a složení suti</t>
  </si>
  <si>
    <t>t</t>
  </si>
  <si>
    <t>Přesun suti</t>
  </si>
  <si>
    <t>POL8_</t>
  </si>
  <si>
    <t>979082121R00</t>
  </si>
  <si>
    <t>Vnitrostaveništní doprava suti a vybouraných hmot příplatek k ceně za každých dalších 5 m</t>
  </si>
  <si>
    <t>801-3</t>
  </si>
  <si>
    <t>979990101R00</t>
  </si>
  <si>
    <t>Poplatek za uložení, směsi betonu a cihel,  , skupina 17 01 01 a 17 01 02 z Katalogu odpadů</t>
  </si>
  <si>
    <t>979093111R00</t>
  </si>
  <si>
    <t>Uložení suti na skládku bez zhutnění</t>
  </si>
  <si>
    <t>800-6</t>
  </si>
  <si>
    <t>s hrubým urovnáním,</t>
  </si>
  <si>
    <t>979081111R00</t>
  </si>
  <si>
    <t>do 1 km</t>
  </si>
  <si>
    <t>979081121R00</t>
  </si>
  <si>
    <t>příplatek za každý další 1 km</t>
  </si>
  <si>
    <t>979082111R00</t>
  </si>
  <si>
    <t>do 10 m</t>
  </si>
  <si>
    <t>005121 R1</t>
  </si>
  <si>
    <t>Předávací dokumentace</t>
  </si>
  <si>
    <t>005121 R</t>
  </si>
  <si>
    <t>Zařízení staveniště</t>
  </si>
  <si>
    <t>Soubor</t>
  </si>
  <si>
    <t>VRN</t>
  </si>
  <si>
    <t>POL99_0</t>
  </si>
  <si>
    <t>005121 R2</t>
  </si>
  <si>
    <t>Doprava materiálu (1 % z ceny)</t>
  </si>
  <si>
    <t>005122 R</t>
  </si>
  <si>
    <t>Provozní vlivy</t>
  </si>
  <si>
    <t>005124010R</t>
  </si>
  <si>
    <t>Koordinační činnost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</si>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</sst>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G18" sqref="G18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password="D8B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8"/>
  <sheetViews>
    <sheetView showGridLines="0" tabSelected="1" topLeftCell="B13" zoomScaleNormal="100" zoomScaleSheetLayoutView="75" workbookViewId="0">
      <selection activeCell="E20" sqref="E20:F20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5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5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5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5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SUMIF(F57:F84,A16,I57:I84)+SUMIF(F57:F84,"PSU",I57:I84)</f>
        <v>0</v>
      </c>
      <c r="J16" s="85"/>
    </row>
    <row r="17" spans="1:10" ht="23.25" customHeight="1" x14ac:dyDescent="0.25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SUMIF(F57:F84,A17,I57:I84)</f>
        <v>0</v>
      </c>
      <c r="J17" s="85"/>
    </row>
    <row r="18" spans="1:10" ht="23.25" customHeight="1" x14ac:dyDescent="0.25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SUMIF(F57:F84,A18,I57:I84)</f>
        <v>0</v>
      </c>
      <c r="J18" s="85"/>
    </row>
    <row r="19" spans="1:10" ht="23.25" customHeight="1" x14ac:dyDescent="0.25">
      <c r="A19" s="197" t="s">
        <v>121</v>
      </c>
      <c r="B19" s="38" t="s">
        <v>27</v>
      </c>
      <c r="C19" s="62"/>
      <c r="D19" s="63"/>
      <c r="E19" s="83"/>
      <c r="F19" s="84"/>
      <c r="G19" s="83"/>
      <c r="H19" s="84"/>
      <c r="I19" s="83">
        <f>SUMIF(F57:F84,A19,I57:I84)</f>
        <v>0</v>
      </c>
      <c r="J19" s="85"/>
    </row>
    <row r="20" spans="1:10" ht="23.25" customHeight="1" x14ac:dyDescent="0.25">
      <c r="A20" s="197" t="s">
        <v>122</v>
      </c>
      <c r="B20" s="38" t="s">
        <v>28</v>
      </c>
      <c r="C20" s="62"/>
      <c r="D20" s="63"/>
      <c r="E20" s="83"/>
      <c r="F20" s="84"/>
      <c r="G20" s="83"/>
      <c r="H20" s="84"/>
      <c r="I20" s="83">
        <f>SUMIF(F57:F84,A20,I57:I84)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6" t="s">
        <v>23</v>
      </c>
      <c r="C28" s="167"/>
      <c r="D28" s="167"/>
      <c r="E28" s="168"/>
      <c r="F28" s="169"/>
      <c r="G28" s="170">
        <f>A27</f>
        <v>0</v>
      </c>
      <c r="H28" s="170"/>
      <c r="I28" s="170"/>
      <c r="J28" s="171" t="str">
        <f t="shared" si="0"/>
        <v>CZK</v>
      </c>
    </row>
    <row r="29" spans="1:10" ht="27.75" hidden="1" customHeight="1" thickBot="1" x14ac:dyDescent="0.3">
      <c r="A29" s="2"/>
      <c r="B29" s="166" t="s">
        <v>35</v>
      </c>
      <c r="C29" s="172"/>
      <c r="D29" s="172"/>
      <c r="E29" s="172"/>
      <c r="F29" s="173"/>
      <c r="G29" s="174">
        <f>ZakladDPHSni+DPHSni+ZakladDPHZakl+DPHZakl+Zaokrouhleni</f>
        <v>0</v>
      </c>
      <c r="H29" s="174"/>
      <c r="I29" s="174"/>
      <c r="J29" s="175" t="s">
        <v>55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5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3" t="s">
        <v>1</v>
      </c>
      <c r="J38" s="144" t="s">
        <v>0</v>
      </c>
    </row>
    <row r="39" spans="1:10" ht="25.5" hidden="1" customHeight="1" x14ac:dyDescent="0.25">
      <c r="A39" s="134">
        <v>1</v>
      </c>
      <c r="B39" s="145" t="s">
        <v>45</v>
      </c>
      <c r="C39" s="146"/>
      <c r="D39" s="146"/>
      <c r="E39" s="146"/>
      <c r="F39" s="147">
        <f>'01 1.2 Pol'!AE52+'1 1.1 Pol'!AE234</f>
        <v>0</v>
      </c>
      <c r="G39" s="148">
        <f>'01 1.2 Pol'!AF52+'1 1.1 Pol'!AF234</f>
        <v>0</v>
      </c>
      <c r="H39" s="149"/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5">
      <c r="A40" s="134">
        <v>2</v>
      </c>
      <c r="B40" s="152"/>
      <c r="C40" s="153" t="s">
        <v>46</v>
      </c>
      <c r="D40" s="153"/>
      <c r="E40" s="153"/>
      <c r="F40" s="154"/>
      <c r="G40" s="155"/>
      <c r="H40" s="155"/>
      <c r="I40" s="156"/>
      <c r="J40" s="157"/>
    </row>
    <row r="41" spans="1:10" ht="25.5" customHeight="1" x14ac:dyDescent="0.25">
      <c r="A41" s="134">
        <v>2</v>
      </c>
      <c r="B41" s="152" t="s">
        <v>47</v>
      </c>
      <c r="C41" s="153" t="s">
        <v>48</v>
      </c>
      <c r="D41" s="153"/>
      <c r="E41" s="153"/>
      <c r="F41" s="154">
        <f>'01 1.2 Pol'!AE52</f>
        <v>0</v>
      </c>
      <c r="G41" s="155">
        <f>'01 1.2 Pol'!AF52</f>
        <v>0</v>
      </c>
      <c r="H41" s="155"/>
      <c r="I41" s="156">
        <f>F41+G41+H41</f>
        <v>0</v>
      </c>
      <c r="J41" s="157" t="str">
        <f>IF(CenaCelkemVypocet=0,"",I41/CenaCelkemVypocet*100)</f>
        <v/>
      </c>
    </row>
    <row r="42" spans="1:10" ht="25.5" customHeight="1" x14ac:dyDescent="0.25">
      <c r="A42" s="134">
        <v>3</v>
      </c>
      <c r="B42" s="158" t="s">
        <v>49</v>
      </c>
      <c r="C42" s="146" t="s">
        <v>50</v>
      </c>
      <c r="D42" s="146"/>
      <c r="E42" s="146"/>
      <c r="F42" s="159">
        <f>'01 1.2 Pol'!AE52</f>
        <v>0</v>
      </c>
      <c r="G42" s="149">
        <f>'01 1.2 Pol'!AF52</f>
        <v>0</v>
      </c>
      <c r="H42" s="149"/>
      <c r="I42" s="150">
        <f>F42+G42+H42</f>
        <v>0</v>
      </c>
      <c r="J42" s="151" t="str">
        <f>IF(CenaCelkemVypocet=0,"",I42/CenaCelkemVypocet*100)</f>
        <v/>
      </c>
    </row>
    <row r="43" spans="1:10" ht="25.5" customHeight="1" x14ac:dyDescent="0.25">
      <c r="A43" s="134">
        <v>2</v>
      </c>
      <c r="B43" s="152" t="s">
        <v>51</v>
      </c>
      <c r="C43" s="153" t="s">
        <v>44</v>
      </c>
      <c r="D43" s="153"/>
      <c r="E43" s="153"/>
      <c r="F43" s="154">
        <f>'1 1.1 Pol'!AE234</f>
        <v>0</v>
      </c>
      <c r="G43" s="155">
        <f>'1 1.1 Pol'!AF234</f>
        <v>0</v>
      </c>
      <c r="H43" s="155"/>
      <c r="I43" s="156">
        <f>F43+G43+H43</f>
        <v>0</v>
      </c>
      <c r="J43" s="157" t="str">
        <f>IF(CenaCelkemVypocet=0,"",I43/CenaCelkemVypocet*100)</f>
        <v/>
      </c>
    </row>
    <row r="44" spans="1:10" ht="25.5" customHeight="1" x14ac:dyDescent="0.25">
      <c r="A44" s="134">
        <v>3</v>
      </c>
      <c r="B44" s="158" t="s">
        <v>52</v>
      </c>
      <c r="C44" s="146" t="s">
        <v>53</v>
      </c>
      <c r="D44" s="146"/>
      <c r="E44" s="146"/>
      <c r="F44" s="159">
        <f>'1 1.1 Pol'!AE234</f>
        <v>0</v>
      </c>
      <c r="G44" s="149">
        <f>'1 1.1 Pol'!AF234</f>
        <v>0</v>
      </c>
      <c r="H44" s="149"/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5">
      <c r="A45" s="134"/>
      <c r="B45" s="160" t="s">
        <v>54</v>
      </c>
      <c r="C45" s="161"/>
      <c r="D45" s="161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4">
        <f>SUMIF(A39:A44,"=1",I39:I44)</f>
        <v>0</v>
      </c>
      <c r="J45" s="165">
        <f>SUMIF(A39:A44,"=1",J39:J44)</f>
        <v>0</v>
      </c>
    </row>
    <row r="47" spans="1:10" x14ac:dyDescent="0.25">
      <c r="A47" t="s">
        <v>56</v>
      </c>
      <c r="B47" t="s">
        <v>57</v>
      </c>
    </row>
    <row r="48" spans="1:10" x14ac:dyDescent="0.25">
      <c r="A48" t="s">
        <v>58</v>
      </c>
      <c r="B48" t="s">
        <v>59</v>
      </c>
    </row>
    <row r="49" spans="1:10" x14ac:dyDescent="0.25">
      <c r="A49" t="s">
        <v>60</v>
      </c>
      <c r="B49" t="s">
        <v>61</v>
      </c>
    </row>
    <row r="50" spans="1:10" x14ac:dyDescent="0.25">
      <c r="A50" t="s">
        <v>58</v>
      </c>
      <c r="B50" t="s">
        <v>62</v>
      </c>
    </row>
    <row r="51" spans="1:10" x14ac:dyDescent="0.25">
      <c r="A51" t="s">
        <v>60</v>
      </c>
      <c r="B51" t="s">
        <v>63</v>
      </c>
    </row>
    <row r="54" spans="1:10" ht="15.6" x14ac:dyDescent="0.3">
      <c r="B54" s="176" t="s">
        <v>64</v>
      </c>
    </row>
    <row r="56" spans="1:10" ht="25.5" customHeight="1" x14ac:dyDescent="0.25">
      <c r="A56" s="178"/>
      <c r="B56" s="181" t="s">
        <v>17</v>
      </c>
      <c r="C56" s="181" t="s">
        <v>5</v>
      </c>
      <c r="D56" s="182"/>
      <c r="E56" s="182"/>
      <c r="F56" s="183" t="s">
        <v>65</v>
      </c>
      <c r="G56" s="183"/>
      <c r="H56" s="183"/>
      <c r="I56" s="183" t="s">
        <v>29</v>
      </c>
      <c r="J56" s="183" t="s">
        <v>0</v>
      </c>
    </row>
    <row r="57" spans="1:10" ht="36.75" customHeight="1" x14ac:dyDescent="0.25">
      <c r="A57" s="179"/>
      <c r="B57" s="184" t="s">
        <v>66</v>
      </c>
      <c r="C57" s="185" t="s">
        <v>67</v>
      </c>
      <c r="D57" s="186"/>
      <c r="E57" s="186"/>
      <c r="F57" s="193" t="s">
        <v>24</v>
      </c>
      <c r="G57" s="194"/>
      <c r="H57" s="194"/>
      <c r="I57" s="194">
        <f>'01 1.2 Pol'!G8</f>
        <v>0</v>
      </c>
      <c r="J57" s="190" t="str">
        <f>IF(I85=0,"",I57/I85*100)</f>
        <v/>
      </c>
    </row>
    <row r="58" spans="1:10" ht="36.75" customHeight="1" x14ac:dyDescent="0.25">
      <c r="A58" s="179"/>
      <c r="B58" s="184" t="s">
        <v>68</v>
      </c>
      <c r="C58" s="185" t="s">
        <v>69</v>
      </c>
      <c r="D58" s="186"/>
      <c r="E58" s="186"/>
      <c r="F58" s="193" t="s">
        <v>24</v>
      </c>
      <c r="G58" s="194"/>
      <c r="H58" s="194"/>
      <c r="I58" s="194">
        <f>'01 1.2 Pol'!G10</f>
        <v>0</v>
      </c>
      <c r="J58" s="190" t="str">
        <f>IF(I85=0,"",I58/I85*100)</f>
        <v/>
      </c>
    </row>
    <row r="59" spans="1:10" ht="36.75" customHeight="1" x14ac:dyDescent="0.25">
      <c r="A59" s="179"/>
      <c r="B59" s="184" t="s">
        <v>70</v>
      </c>
      <c r="C59" s="185" t="s">
        <v>71</v>
      </c>
      <c r="D59" s="186"/>
      <c r="E59" s="186"/>
      <c r="F59" s="193" t="s">
        <v>24</v>
      </c>
      <c r="G59" s="194"/>
      <c r="H59" s="194"/>
      <c r="I59" s="194">
        <f>'01 1.2 Pol'!G12</f>
        <v>0</v>
      </c>
      <c r="J59" s="190" t="str">
        <f>IF(I85=0,"",I59/I85*100)</f>
        <v/>
      </c>
    </row>
    <row r="60" spans="1:10" ht="36.75" customHeight="1" x14ac:dyDescent="0.25">
      <c r="A60" s="179"/>
      <c r="B60" s="184" t="s">
        <v>72</v>
      </c>
      <c r="C60" s="185" t="s">
        <v>73</v>
      </c>
      <c r="D60" s="186"/>
      <c r="E60" s="186"/>
      <c r="F60" s="193" t="s">
        <v>24</v>
      </c>
      <c r="G60" s="194"/>
      <c r="H60" s="194"/>
      <c r="I60" s="194">
        <f>'01 1.2 Pol'!G14</f>
        <v>0</v>
      </c>
      <c r="J60" s="190" t="str">
        <f>IF(I85=0,"",I60/I85*100)</f>
        <v/>
      </c>
    </row>
    <row r="61" spans="1:10" ht="36.75" customHeight="1" x14ac:dyDescent="0.25">
      <c r="A61" s="179"/>
      <c r="B61" s="184" t="s">
        <v>74</v>
      </c>
      <c r="C61" s="185" t="s">
        <v>75</v>
      </c>
      <c r="D61" s="186"/>
      <c r="E61" s="186"/>
      <c r="F61" s="193" t="s">
        <v>24</v>
      </c>
      <c r="G61" s="194"/>
      <c r="H61" s="194"/>
      <c r="I61" s="194">
        <f>'01 1.2 Pol'!G45</f>
        <v>0</v>
      </c>
      <c r="J61" s="190" t="str">
        <f>IF(I85=0,"",I61/I85*100)</f>
        <v/>
      </c>
    </row>
    <row r="62" spans="1:10" ht="36.75" customHeight="1" x14ac:dyDescent="0.25">
      <c r="A62" s="179"/>
      <c r="B62" s="184" t="s">
        <v>76</v>
      </c>
      <c r="C62" s="185" t="s">
        <v>77</v>
      </c>
      <c r="D62" s="186"/>
      <c r="E62" s="186"/>
      <c r="F62" s="193" t="s">
        <v>24</v>
      </c>
      <c r="G62" s="194"/>
      <c r="H62" s="194"/>
      <c r="I62" s="194">
        <f>'01 1.2 Pol'!G20</f>
        <v>0</v>
      </c>
      <c r="J62" s="190" t="str">
        <f>IF(I85=0,"",I62/I85*100)</f>
        <v/>
      </c>
    </row>
    <row r="63" spans="1:10" ht="36.75" customHeight="1" x14ac:dyDescent="0.25">
      <c r="A63" s="179"/>
      <c r="B63" s="184" t="s">
        <v>78</v>
      </c>
      <c r="C63" s="185" t="s">
        <v>79</v>
      </c>
      <c r="D63" s="186"/>
      <c r="E63" s="186"/>
      <c r="F63" s="193" t="s">
        <v>24</v>
      </c>
      <c r="G63" s="194"/>
      <c r="H63" s="194"/>
      <c r="I63" s="194">
        <f>'01 1.2 Pol'!G31</f>
        <v>0</v>
      </c>
      <c r="J63" s="190" t="str">
        <f>IF(I85=0,"",I63/I85*100)</f>
        <v/>
      </c>
    </row>
    <row r="64" spans="1:10" ht="36.75" customHeight="1" x14ac:dyDescent="0.25">
      <c r="A64" s="179"/>
      <c r="B64" s="184" t="s">
        <v>80</v>
      </c>
      <c r="C64" s="185" t="s">
        <v>81</v>
      </c>
      <c r="D64" s="186"/>
      <c r="E64" s="186"/>
      <c r="F64" s="193" t="s">
        <v>24</v>
      </c>
      <c r="G64" s="194"/>
      <c r="H64" s="194"/>
      <c r="I64" s="194">
        <f>'01 1.2 Pol'!G34</f>
        <v>0</v>
      </c>
      <c r="J64" s="190" t="str">
        <f>IF(I85=0,"",I64/I85*100)</f>
        <v/>
      </c>
    </row>
    <row r="65" spans="1:10" ht="36.75" customHeight="1" x14ac:dyDescent="0.25">
      <c r="A65" s="179"/>
      <c r="B65" s="184" t="s">
        <v>82</v>
      </c>
      <c r="C65" s="185" t="s">
        <v>83</v>
      </c>
      <c r="D65" s="186"/>
      <c r="E65" s="186"/>
      <c r="F65" s="193" t="s">
        <v>24</v>
      </c>
      <c r="G65" s="194"/>
      <c r="H65" s="194"/>
      <c r="I65" s="194">
        <f>'01 1.2 Pol'!G37</f>
        <v>0</v>
      </c>
      <c r="J65" s="190" t="str">
        <f>IF(I85=0,"",I65/I85*100)</f>
        <v/>
      </c>
    </row>
    <row r="66" spans="1:10" ht="36.75" customHeight="1" x14ac:dyDescent="0.25">
      <c r="A66" s="179"/>
      <c r="B66" s="184" t="s">
        <v>84</v>
      </c>
      <c r="C66" s="185" t="s">
        <v>85</v>
      </c>
      <c r="D66" s="186"/>
      <c r="E66" s="186"/>
      <c r="F66" s="193" t="s">
        <v>24</v>
      </c>
      <c r="G66" s="194"/>
      <c r="H66" s="194"/>
      <c r="I66" s="194">
        <f>'01 1.2 Pol'!G43</f>
        <v>0</v>
      </c>
      <c r="J66" s="190" t="str">
        <f>IF(I85=0,"",I66/I85*100)</f>
        <v/>
      </c>
    </row>
    <row r="67" spans="1:10" ht="36.75" customHeight="1" x14ac:dyDescent="0.25">
      <c r="A67" s="179"/>
      <c r="B67" s="184" t="s">
        <v>86</v>
      </c>
      <c r="C67" s="185" t="s">
        <v>87</v>
      </c>
      <c r="D67" s="186"/>
      <c r="E67" s="186"/>
      <c r="F67" s="193" t="s">
        <v>24</v>
      </c>
      <c r="G67" s="194"/>
      <c r="H67" s="194"/>
      <c r="I67" s="194">
        <f>'01 1.2 Pol'!G40</f>
        <v>0</v>
      </c>
      <c r="J67" s="190" t="str">
        <f>IF(I85=0,"",I67/I85*100)</f>
        <v/>
      </c>
    </row>
    <row r="68" spans="1:10" ht="36.75" customHeight="1" x14ac:dyDescent="0.25">
      <c r="A68" s="179"/>
      <c r="B68" s="184" t="s">
        <v>88</v>
      </c>
      <c r="C68" s="185" t="s">
        <v>89</v>
      </c>
      <c r="D68" s="186"/>
      <c r="E68" s="186"/>
      <c r="F68" s="193" t="s">
        <v>24</v>
      </c>
      <c r="G68" s="194"/>
      <c r="H68" s="194"/>
      <c r="I68" s="194">
        <f>'01 1.2 Pol'!G48</f>
        <v>0</v>
      </c>
      <c r="J68" s="190" t="str">
        <f>IF(I85=0,"",I68/I85*100)</f>
        <v/>
      </c>
    </row>
    <row r="69" spans="1:10" ht="36.75" customHeight="1" x14ac:dyDescent="0.25">
      <c r="A69" s="179"/>
      <c r="B69" s="184" t="s">
        <v>90</v>
      </c>
      <c r="C69" s="185" t="s">
        <v>91</v>
      </c>
      <c r="D69" s="186"/>
      <c r="E69" s="186"/>
      <c r="F69" s="193" t="s">
        <v>24</v>
      </c>
      <c r="G69" s="194"/>
      <c r="H69" s="194"/>
      <c r="I69" s="194">
        <f>'1 1.1 Pol'!G8</f>
        <v>0</v>
      </c>
      <c r="J69" s="190" t="str">
        <f>IF(I85=0,"",I69/I85*100)</f>
        <v/>
      </c>
    </row>
    <row r="70" spans="1:10" ht="36.75" customHeight="1" x14ac:dyDescent="0.25">
      <c r="A70" s="179"/>
      <c r="B70" s="184" t="s">
        <v>92</v>
      </c>
      <c r="C70" s="185" t="s">
        <v>93</v>
      </c>
      <c r="D70" s="186"/>
      <c r="E70" s="186"/>
      <c r="F70" s="193" t="s">
        <v>25</v>
      </c>
      <c r="G70" s="194"/>
      <c r="H70" s="194"/>
      <c r="I70" s="194">
        <f>'1 1.1 Pol'!G18</f>
        <v>0</v>
      </c>
      <c r="J70" s="190" t="str">
        <f>IF(I85=0,"",I70/I85*100)</f>
        <v/>
      </c>
    </row>
    <row r="71" spans="1:10" ht="36.75" customHeight="1" x14ac:dyDescent="0.25">
      <c r="A71" s="179"/>
      <c r="B71" s="184" t="s">
        <v>94</v>
      </c>
      <c r="C71" s="185" t="s">
        <v>95</v>
      </c>
      <c r="D71" s="186"/>
      <c r="E71" s="186"/>
      <c r="F71" s="193" t="s">
        <v>25</v>
      </c>
      <c r="G71" s="194"/>
      <c r="H71" s="194"/>
      <c r="I71" s="194">
        <f>'1 1.1 Pol'!G29</f>
        <v>0</v>
      </c>
      <c r="J71" s="190" t="str">
        <f>IF(I85=0,"",I71/I85*100)</f>
        <v/>
      </c>
    </row>
    <row r="72" spans="1:10" ht="36.75" customHeight="1" x14ac:dyDescent="0.25">
      <c r="A72" s="179"/>
      <c r="B72" s="184" t="s">
        <v>96</v>
      </c>
      <c r="C72" s="185" t="s">
        <v>97</v>
      </c>
      <c r="D72" s="186"/>
      <c r="E72" s="186"/>
      <c r="F72" s="193" t="s">
        <v>25</v>
      </c>
      <c r="G72" s="194"/>
      <c r="H72" s="194"/>
      <c r="I72" s="194">
        <f>'1 1.1 Pol'!G38</f>
        <v>0</v>
      </c>
      <c r="J72" s="190" t="str">
        <f>IF(I85=0,"",I72/I85*100)</f>
        <v/>
      </c>
    </row>
    <row r="73" spans="1:10" ht="36.75" customHeight="1" x14ac:dyDescent="0.25">
      <c r="A73" s="179"/>
      <c r="B73" s="184" t="s">
        <v>98</v>
      </c>
      <c r="C73" s="185" t="s">
        <v>99</v>
      </c>
      <c r="D73" s="186"/>
      <c r="E73" s="186"/>
      <c r="F73" s="193" t="s">
        <v>25</v>
      </c>
      <c r="G73" s="194"/>
      <c r="H73" s="194"/>
      <c r="I73" s="194">
        <f>'1 1.1 Pol'!G54</f>
        <v>0</v>
      </c>
      <c r="J73" s="190" t="str">
        <f>IF(I85=0,"",I73/I85*100)</f>
        <v/>
      </c>
    </row>
    <row r="74" spans="1:10" ht="36.75" customHeight="1" x14ac:dyDescent="0.25">
      <c r="A74" s="179"/>
      <c r="B74" s="184" t="s">
        <v>100</v>
      </c>
      <c r="C74" s="185" t="s">
        <v>101</v>
      </c>
      <c r="D74" s="186"/>
      <c r="E74" s="186"/>
      <c r="F74" s="193" t="s">
        <v>25</v>
      </c>
      <c r="G74" s="194"/>
      <c r="H74" s="194"/>
      <c r="I74" s="194">
        <f>'1 1.1 Pol'!G80</f>
        <v>0</v>
      </c>
      <c r="J74" s="190" t="str">
        <f>IF(I85=0,"",I74/I85*100)</f>
        <v/>
      </c>
    </row>
    <row r="75" spans="1:10" ht="36.75" customHeight="1" x14ac:dyDescent="0.25">
      <c r="A75" s="179"/>
      <c r="B75" s="184" t="s">
        <v>102</v>
      </c>
      <c r="C75" s="185" t="s">
        <v>103</v>
      </c>
      <c r="D75" s="186"/>
      <c r="E75" s="186"/>
      <c r="F75" s="193" t="s">
        <v>25</v>
      </c>
      <c r="G75" s="194"/>
      <c r="H75" s="194"/>
      <c r="I75" s="194">
        <f>'1 1.1 Pol'!G105</f>
        <v>0</v>
      </c>
      <c r="J75" s="190" t="str">
        <f>IF(I85=0,"",I75/I85*100)</f>
        <v/>
      </c>
    </row>
    <row r="76" spans="1:10" ht="36.75" customHeight="1" x14ac:dyDescent="0.25">
      <c r="A76" s="179"/>
      <c r="B76" s="184" t="s">
        <v>104</v>
      </c>
      <c r="C76" s="185" t="s">
        <v>105</v>
      </c>
      <c r="D76" s="186"/>
      <c r="E76" s="186"/>
      <c r="F76" s="193" t="s">
        <v>25</v>
      </c>
      <c r="G76" s="194"/>
      <c r="H76" s="194"/>
      <c r="I76" s="194">
        <f>'1 1.1 Pol'!G114</f>
        <v>0</v>
      </c>
      <c r="J76" s="190" t="str">
        <f>IF(I85=0,"",I76/I85*100)</f>
        <v/>
      </c>
    </row>
    <row r="77" spans="1:10" ht="36.75" customHeight="1" x14ac:dyDescent="0.25">
      <c r="A77" s="179"/>
      <c r="B77" s="184" t="s">
        <v>106</v>
      </c>
      <c r="C77" s="185" t="s">
        <v>107</v>
      </c>
      <c r="D77" s="186"/>
      <c r="E77" s="186"/>
      <c r="F77" s="193" t="s">
        <v>25</v>
      </c>
      <c r="G77" s="194"/>
      <c r="H77" s="194"/>
      <c r="I77" s="194">
        <f>'1 1.1 Pol'!G134</f>
        <v>0</v>
      </c>
      <c r="J77" s="190" t="str">
        <f>IF(I85=0,"",I77/I85*100)</f>
        <v/>
      </c>
    </row>
    <row r="78" spans="1:10" ht="36.75" customHeight="1" x14ac:dyDescent="0.25">
      <c r="A78" s="179"/>
      <c r="B78" s="184" t="s">
        <v>108</v>
      </c>
      <c r="C78" s="185" t="s">
        <v>109</v>
      </c>
      <c r="D78" s="186"/>
      <c r="E78" s="186"/>
      <c r="F78" s="193" t="s">
        <v>25</v>
      </c>
      <c r="G78" s="194"/>
      <c r="H78" s="194"/>
      <c r="I78" s="194">
        <f>'1 1.1 Pol'!G146</f>
        <v>0</v>
      </c>
      <c r="J78" s="190" t="str">
        <f>IF(I85=0,"",I78/I85*100)</f>
        <v/>
      </c>
    </row>
    <row r="79" spans="1:10" ht="36.75" customHeight="1" x14ac:dyDescent="0.25">
      <c r="A79" s="179"/>
      <c r="B79" s="184" t="s">
        <v>110</v>
      </c>
      <c r="C79" s="185" t="s">
        <v>111</v>
      </c>
      <c r="D79" s="186"/>
      <c r="E79" s="186"/>
      <c r="F79" s="193" t="s">
        <v>25</v>
      </c>
      <c r="G79" s="194"/>
      <c r="H79" s="194"/>
      <c r="I79" s="194">
        <f>'1 1.1 Pol'!G158</f>
        <v>0</v>
      </c>
      <c r="J79" s="190" t="str">
        <f>IF(I85=0,"",I79/I85*100)</f>
        <v/>
      </c>
    </row>
    <row r="80" spans="1:10" ht="36.75" customHeight="1" x14ac:dyDescent="0.25">
      <c r="A80" s="179"/>
      <c r="B80" s="184" t="s">
        <v>112</v>
      </c>
      <c r="C80" s="185" t="s">
        <v>113</v>
      </c>
      <c r="D80" s="186"/>
      <c r="E80" s="186"/>
      <c r="F80" s="193" t="s">
        <v>25</v>
      </c>
      <c r="G80" s="194"/>
      <c r="H80" s="194"/>
      <c r="I80" s="194">
        <f>'1 1.1 Pol'!G175</f>
        <v>0</v>
      </c>
      <c r="J80" s="190" t="str">
        <f>IF(I85=0,"",I80/I85*100)</f>
        <v/>
      </c>
    </row>
    <row r="81" spans="1:10" ht="36.75" customHeight="1" x14ac:dyDescent="0.25">
      <c r="A81" s="179"/>
      <c r="B81" s="184" t="s">
        <v>114</v>
      </c>
      <c r="C81" s="185" t="s">
        <v>115</v>
      </c>
      <c r="D81" s="186"/>
      <c r="E81" s="186"/>
      <c r="F81" s="193" t="s">
        <v>25</v>
      </c>
      <c r="G81" s="194"/>
      <c r="H81" s="194"/>
      <c r="I81" s="194">
        <f>'1 1.1 Pol'!G198</f>
        <v>0</v>
      </c>
      <c r="J81" s="190" t="str">
        <f>IF(I85=0,"",I81/I85*100)</f>
        <v/>
      </c>
    </row>
    <row r="82" spans="1:10" ht="36.75" customHeight="1" x14ac:dyDescent="0.25">
      <c r="A82" s="179"/>
      <c r="B82" s="184" t="s">
        <v>116</v>
      </c>
      <c r="C82" s="185" t="s">
        <v>117</v>
      </c>
      <c r="D82" s="186"/>
      <c r="E82" s="186"/>
      <c r="F82" s="193" t="s">
        <v>25</v>
      </c>
      <c r="G82" s="194"/>
      <c r="H82" s="194"/>
      <c r="I82" s="194">
        <f>'1 1.1 Pol'!G205</f>
        <v>0</v>
      </c>
      <c r="J82" s="190" t="str">
        <f>IF(I85=0,"",I82/I85*100)</f>
        <v/>
      </c>
    </row>
    <row r="83" spans="1:10" ht="36.75" customHeight="1" x14ac:dyDescent="0.25">
      <c r="A83" s="179"/>
      <c r="B83" s="184" t="s">
        <v>118</v>
      </c>
      <c r="C83" s="185" t="s">
        <v>119</v>
      </c>
      <c r="D83" s="186"/>
      <c r="E83" s="186"/>
      <c r="F83" s="193" t="s">
        <v>120</v>
      </c>
      <c r="G83" s="194"/>
      <c r="H83" s="194"/>
      <c r="I83" s="194">
        <f>'1 1.1 Pol'!G215</f>
        <v>0</v>
      </c>
      <c r="J83" s="190" t="str">
        <f>IF(I85=0,"",I83/I85*100)</f>
        <v/>
      </c>
    </row>
    <row r="84" spans="1:10" ht="36.75" customHeight="1" x14ac:dyDescent="0.25">
      <c r="A84" s="179"/>
      <c r="B84" s="184" t="s">
        <v>121</v>
      </c>
      <c r="C84" s="185" t="s">
        <v>27</v>
      </c>
      <c r="D84" s="186"/>
      <c r="E84" s="186"/>
      <c r="F84" s="193" t="s">
        <v>121</v>
      </c>
      <c r="G84" s="194"/>
      <c r="H84" s="194"/>
      <c r="I84" s="194">
        <f>'1 1.1 Pol'!G224</f>
        <v>0</v>
      </c>
      <c r="J84" s="190" t="str">
        <f>IF(I85=0,"",I84/I85*100)</f>
        <v/>
      </c>
    </row>
    <row r="85" spans="1:10" ht="25.5" customHeight="1" x14ac:dyDescent="0.25">
      <c r="A85" s="180"/>
      <c r="B85" s="187" t="s">
        <v>1</v>
      </c>
      <c r="C85" s="188"/>
      <c r="D85" s="189"/>
      <c r="E85" s="189"/>
      <c r="F85" s="195"/>
      <c r="G85" s="196"/>
      <c r="H85" s="196"/>
      <c r="I85" s="196">
        <f>SUM(I57:I84)</f>
        <v>0</v>
      </c>
      <c r="J85" s="191">
        <f>SUM(J57:J84)</f>
        <v>0</v>
      </c>
    </row>
    <row r="86" spans="1:10" x14ac:dyDescent="0.25">
      <c r="F86" s="133"/>
      <c r="G86" s="133"/>
      <c r="H86" s="133"/>
      <c r="I86" s="133"/>
      <c r="J86" s="192"/>
    </row>
    <row r="87" spans="1:10" x14ac:dyDescent="0.25">
      <c r="F87" s="133"/>
      <c r="G87" s="133"/>
      <c r="H87" s="133"/>
      <c r="I87" s="133"/>
      <c r="J87" s="192"/>
    </row>
    <row r="88" spans="1:10" x14ac:dyDescent="0.25">
      <c r="F88" s="133"/>
      <c r="G88" s="133"/>
      <c r="H88" s="133"/>
      <c r="I88" s="133"/>
      <c r="J88" s="192"/>
    </row>
  </sheetData>
  <sheetProtection password="D8B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password="D8B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8" t="s">
        <v>123</v>
      </c>
      <c r="B1" s="198"/>
      <c r="C1" s="198"/>
      <c r="D1" s="198"/>
      <c r="E1" s="198"/>
      <c r="F1" s="198"/>
      <c r="G1" s="198"/>
      <c r="AG1" t="s">
        <v>124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125</v>
      </c>
    </row>
    <row r="3" spans="1:60" ht="25.05" customHeight="1" x14ac:dyDescent="0.25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7" t="s">
        <v>125</v>
      </c>
      <c r="AG3" t="s">
        <v>126</v>
      </c>
    </row>
    <row r="4" spans="1:60" ht="25.05" customHeight="1" x14ac:dyDescent="0.25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127</v>
      </c>
    </row>
    <row r="5" spans="1:60" x14ac:dyDescent="0.25">
      <c r="D5" s="10"/>
    </row>
    <row r="6" spans="1:60" ht="39.6" x14ac:dyDescent="0.25">
      <c r="A6" s="209" t="s">
        <v>128</v>
      </c>
      <c r="B6" s="211" t="s">
        <v>129</v>
      </c>
      <c r="C6" s="211" t="s">
        <v>130</v>
      </c>
      <c r="D6" s="210" t="s">
        <v>131</v>
      </c>
      <c r="E6" s="209" t="s">
        <v>132</v>
      </c>
      <c r="F6" s="208" t="s">
        <v>133</v>
      </c>
      <c r="G6" s="209" t="s">
        <v>29</v>
      </c>
      <c r="H6" s="212" t="s">
        <v>30</v>
      </c>
      <c r="I6" s="212" t="s">
        <v>134</v>
      </c>
      <c r="J6" s="212" t="s">
        <v>31</v>
      </c>
      <c r="K6" s="212" t="s">
        <v>135</v>
      </c>
      <c r="L6" s="212" t="s">
        <v>136</v>
      </c>
      <c r="M6" s="212" t="s">
        <v>137</v>
      </c>
      <c r="N6" s="212" t="s">
        <v>138</v>
      </c>
      <c r="O6" s="212" t="s">
        <v>139</v>
      </c>
      <c r="P6" s="212" t="s">
        <v>140</v>
      </c>
      <c r="Q6" s="212" t="s">
        <v>141</v>
      </c>
      <c r="R6" s="212" t="s">
        <v>142</v>
      </c>
      <c r="S6" s="212" t="s">
        <v>143</v>
      </c>
      <c r="T6" s="212" t="s">
        <v>144</v>
      </c>
      <c r="U6" s="212" t="s">
        <v>145</v>
      </c>
      <c r="V6" s="212" t="s">
        <v>146</v>
      </c>
      <c r="W6" s="212" t="s">
        <v>147</v>
      </c>
      <c r="X6" s="212" t="s">
        <v>148</v>
      </c>
      <c r="Y6" s="212" t="s">
        <v>149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7" t="s">
        <v>150</v>
      </c>
      <c r="B8" s="228" t="s">
        <v>66</v>
      </c>
      <c r="C8" s="249" t="s">
        <v>67</v>
      </c>
      <c r="D8" s="229"/>
      <c r="E8" s="230"/>
      <c r="F8" s="231"/>
      <c r="G8" s="231">
        <f>SUMIF(AG9:AG9,"&lt;&gt;NOR",G9:G9)</f>
        <v>0</v>
      </c>
      <c r="H8" s="231"/>
      <c r="I8" s="231">
        <f>SUM(I9:I9)</f>
        <v>0</v>
      </c>
      <c r="J8" s="231"/>
      <c r="K8" s="231">
        <f>SUM(K9:K9)</f>
        <v>0</v>
      </c>
      <c r="L8" s="231"/>
      <c r="M8" s="231">
        <f>SUM(M9:M9)</f>
        <v>0</v>
      </c>
      <c r="N8" s="230"/>
      <c r="O8" s="230">
        <f>SUM(O9:O9)</f>
        <v>0</v>
      </c>
      <c r="P8" s="230"/>
      <c r="Q8" s="230">
        <f>SUM(Q9:Q9)</f>
        <v>0</v>
      </c>
      <c r="R8" s="231"/>
      <c r="S8" s="231"/>
      <c r="T8" s="232"/>
      <c r="U8" s="226"/>
      <c r="V8" s="226">
        <f>SUM(V9:V9)</f>
        <v>0</v>
      </c>
      <c r="W8" s="226"/>
      <c r="X8" s="226"/>
      <c r="Y8" s="226"/>
      <c r="AG8" t="s">
        <v>151</v>
      </c>
    </row>
    <row r="9" spans="1:60" outlineLevel="1" x14ac:dyDescent="0.25">
      <c r="A9" s="241">
        <v>1</v>
      </c>
      <c r="B9" s="242" t="s">
        <v>152</v>
      </c>
      <c r="C9" s="250" t="s">
        <v>153</v>
      </c>
      <c r="D9" s="243" t="s">
        <v>154</v>
      </c>
      <c r="E9" s="244">
        <v>0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0</v>
      </c>
      <c r="Q9" s="244">
        <f>ROUND(E9*P9,2)</f>
        <v>0</v>
      </c>
      <c r="R9" s="246"/>
      <c r="S9" s="246" t="s">
        <v>155</v>
      </c>
      <c r="T9" s="247" t="s">
        <v>156</v>
      </c>
      <c r="U9" s="224">
        <v>0</v>
      </c>
      <c r="V9" s="224">
        <f>ROUND(E9*U9,2)</f>
        <v>0</v>
      </c>
      <c r="W9" s="224"/>
      <c r="X9" s="224" t="s">
        <v>157</v>
      </c>
      <c r="Y9" s="224" t="s">
        <v>158</v>
      </c>
      <c r="Z9" s="213"/>
      <c r="AA9" s="213"/>
      <c r="AB9" s="213"/>
      <c r="AC9" s="213"/>
      <c r="AD9" s="213"/>
      <c r="AE9" s="213"/>
      <c r="AF9" s="213"/>
      <c r="AG9" s="213" t="s">
        <v>159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x14ac:dyDescent="0.25">
      <c r="A10" s="227" t="s">
        <v>150</v>
      </c>
      <c r="B10" s="228" t="s">
        <v>68</v>
      </c>
      <c r="C10" s="249" t="s">
        <v>69</v>
      </c>
      <c r="D10" s="229"/>
      <c r="E10" s="230"/>
      <c r="F10" s="231"/>
      <c r="G10" s="231">
        <f>SUMIF(AG11:AG11,"&lt;&gt;NOR",G11:G11)</f>
        <v>0</v>
      </c>
      <c r="H10" s="231"/>
      <c r="I10" s="231">
        <f>SUM(I11:I11)</f>
        <v>0</v>
      </c>
      <c r="J10" s="231"/>
      <c r="K10" s="231">
        <f>SUM(K11:K11)</f>
        <v>0</v>
      </c>
      <c r="L10" s="231"/>
      <c r="M10" s="231">
        <f>SUM(M11:M11)</f>
        <v>0</v>
      </c>
      <c r="N10" s="230"/>
      <c r="O10" s="230">
        <f>SUM(O11:O11)</f>
        <v>0</v>
      </c>
      <c r="P10" s="230"/>
      <c r="Q10" s="230">
        <f>SUM(Q11:Q11)</f>
        <v>0</v>
      </c>
      <c r="R10" s="231"/>
      <c r="S10" s="231"/>
      <c r="T10" s="232"/>
      <c r="U10" s="226"/>
      <c r="V10" s="226">
        <f>SUM(V11:V11)</f>
        <v>0</v>
      </c>
      <c r="W10" s="226"/>
      <c r="X10" s="226"/>
      <c r="Y10" s="226"/>
      <c r="AG10" t="s">
        <v>151</v>
      </c>
    </row>
    <row r="11" spans="1:60" ht="20.399999999999999" outlineLevel="1" x14ac:dyDescent="0.25">
      <c r="A11" s="241">
        <v>2</v>
      </c>
      <c r="B11" s="242" t="s">
        <v>160</v>
      </c>
      <c r="C11" s="250" t="s">
        <v>161</v>
      </c>
      <c r="D11" s="243" t="s">
        <v>154</v>
      </c>
      <c r="E11" s="244">
        <v>3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0</v>
      </c>
      <c r="O11" s="244">
        <f>ROUND(E11*N11,2)</f>
        <v>0</v>
      </c>
      <c r="P11" s="244">
        <v>0</v>
      </c>
      <c r="Q11" s="244">
        <f>ROUND(E11*P11,2)</f>
        <v>0</v>
      </c>
      <c r="R11" s="246"/>
      <c r="S11" s="246" t="s">
        <v>155</v>
      </c>
      <c r="T11" s="247" t="s">
        <v>156</v>
      </c>
      <c r="U11" s="224">
        <v>0</v>
      </c>
      <c r="V11" s="224">
        <f>ROUND(E11*U11,2)</f>
        <v>0</v>
      </c>
      <c r="W11" s="224"/>
      <c r="X11" s="224" t="s">
        <v>157</v>
      </c>
      <c r="Y11" s="224" t="s">
        <v>158</v>
      </c>
      <c r="Z11" s="213"/>
      <c r="AA11" s="213"/>
      <c r="AB11" s="213"/>
      <c r="AC11" s="213"/>
      <c r="AD11" s="213"/>
      <c r="AE11" s="213"/>
      <c r="AF11" s="213"/>
      <c r="AG11" s="213" t="s">
        <v>159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5">
      <c r="A12" s="227" t="s">
        <v>150</v>
      </c>
      <c r="B12" s="228" t="s">
        <v>70</v>
      </c>
      <c r="C12" s="249" t="s">
        <v>71</v>
      </c>
      <c r="D12" s="229"/>
      <c r="E12" s="230"/>
      <c r="F12" s="231"/>
      <c r="G12" s="231">
        <f>SUMIF(AG13:AG13,"&lt;&gt;NOR",G13:G13)</f>
        <v>0</v>
      </c>
      <c r="H12" s="231"/>
      <c r="I12" s="231">
        <f>SUM(I13:I13)</f>
        <v>0</v>
      </c>
      <c r="J12" s="231"/>
      <c r="K12" s="231">
        <f>SUM(K13:K13)</f>
        <v>0</v>
      </c>
      <c r="L12" s="231"/>
      <c r="M12" s="231">
        <f>SUM(M13:M13)</f>
        <v>0</v>
      </c>
      <c r="N12" s="230"/>
      <c r="O12" s="230">
        <f>SUM(O13:O13)</f>
        <v>0</v>
      </c>
      <c r="P12" s="230"/>
      <c r="Q12" s="230">
        <f>SUM(Q13:Q13)</f>
        <v>0</v>
      </c>
      <c r="R12" s="231"/>
      <c r="S12" s="231"/>
      <c r="T12" s="232"/>
      <c r="U12" s="226"/>
      <c r="V12" s="226">
        <f>SUM(V13:V13)</f>
        <v>0</v>
      </c>
      <c r="W12" s="226"/>
      <c r="X12" s="226"/>
      <c r="Y12" s="226"/>
      <c r="AG12" t="s">
        <v>151</v>
      </c>
    </row>
    <row r="13" spans="1:60" outlineLevel="1" x14ac:dyDescent="0.25">
      <c r="A13" s="241">
        <v>3</v>
      </c>
      <c r="B13" s="242" t="s">
        <v>162</v>
      </c>
      <c r="C13" s="250" t="s">
        <v>163</v>
      </c>
      <c r="D13" s="243" t="s">
        <v>154</v>
      </c>
      <c r="E13" s="244">
        <v>0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6"/>
      <c r="S13" s="246" t="s">
        <v>155</v>
      </c>
      <c r="T13" s="247" t="s">
        <v>156</v>
      </c>
      <c r="U13" s="224">
        <v>0</v>
      </c>
      <c r="V13" s="224">
        <f>ROUND(E13*U13,2)</f>
        <v>0</v>
      </c>
      <c r="W13" s="224"/>
      <c r="X13" s="224" t="s">
        <v>157</v>
      </c>
      <c r="Y13" s="224" t="s">
        <v>158</v>
      </c>
      <c r="Z13" s="213"/>
      <c r="AA13" s="213"/>
      <c r="AB13" s="213"/>
      <c r="AC13" s="213"/>
      <c r="AD13" s="213"/>
      <c r="AE13" s="213"/>
      <c r="AF13" s="213"/>
      <c r="AG13" s="213" t="s">
        <v>159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5">
      <c r="A14" s="227" t="s">
        <v>150</v>
      </c>
      <c r="B14" s="228" t="s">
        <v>72</v>
      </c>
      <c r="C14" s="249" t="s">
        <v>73</v>
      </c>
      <c r="D14" s="229"/>
      <c r="E14" s="230"/>
      <c r="F14" s="231"/>
      <c r="G14" s="231">
        <f>SUMIF(AG15:AG19,"&lt;&gt;NOR",G15:G19)</f>
        <v>0</v>
      </c>
      <c r="H14" s="231"/>
      <c r="I14" s="231">
        <f>SUM(I15:I19)</f>
        <v>0</v>
      </c>
      <c r="J14" s="231"/>
      <c r="K14" s="231">
        <f>SUM(K15:K19)</f>
        <v>0</v>
      </c>
      <c r="L14" s="231"/>
      <c r="M14" s="231">
        <f>SUM(M15:M19)</f>
        <v>0</v>
      </c>
      <c r="N14" s="230"/>
      <c r="O14" s="230">
        <f>SUM(O15:O19)</f>
        <v>0</v>
      </c>
      <c r="P14" s="230"/>
      <c r="Q14" s="230">
        <f>SUM(Q15:Q19)</f>
        <v>0</v>
      </c>
      <c r="R14" s="231"/>
      <c r="S14" s="231"/>
      <c r="T14" s="232"/>
      <c r="U14" s="226"/>
      <c r="V14" s="226">
        <f>SUM(V15:V19)</f>
        <v>0</v>
      </c>
      <c r="W14" s="226"/>
      <c r="X14" s="226"/>
      <c r="Y14" s="226"/>
      <c r="AG14" t="s">
        <v>151</v>
      </c>
    </row>
    <row r="15" spans="1:60" outlineLevel="1" x14ac:dyDescent="0.25">
      <c r="A15" s="241">
        <v>4</v>
      </c>
      <c r="B15" s="242" t="s">
        <v>164</v>
      </c>
      <c r="C15" s="250" t="s">
        <v>165</v>
      </c>
      <c r="D15" s="243" t="s">
        <v>166</v>
      </c>
      <c r="E15" s="244">
        <v>45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6"/>
      <c r="S15" s="246" t="s">
        <v>155</v>
      </c>
      <c r="T15" s="247" t="s">
        <v>156</v>
      </c>
      <c r="U15" s="224">
        <v>0</v>
      </c>
      <c r="V15" s="224">
        <f>ROUND(E15*U15,2)</f>
        <v>0</v>
      </c>
      <c r="W15" s="224"/>
      <c r="X15" s="224" t="s">
        <v>157</v>
      </c>
      <c r="Y15" s="224" t="s">
        <v>158</v>
      </c>
      <c r="Z15" s="213"/>
      <c r="AA15" s="213"/>
      <c r="AB15" s="213"/>
      <c r="AC15" s="213"/>
      <c r="AD15" s="213"/>
      <c r="AE15" s="213"/>
      <c r="AF15" s="213"/>
      <c r="AG15" s="213" t="s">
        <v>159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41">
        <v>5</v>
      </c>
      <c r="B16" s="242" t="s">
        <v>167</v>
      </c>
      <c r="C16" s="250" t="s">
        <v>168</v>
      </c>
      <c r="D16" s="243" t="s">
        <v>166</v>
      </c>
      <c r="E16" s="244">
        <v>50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0</v>
      </c>
      <c r="O16" s="244">
        <f>ROUND(E16*N16,2)</f>
        <v>0</v>
      </c>
      <c r="P16" s="244">
        <v>0</v>
      </c>
      <c r="Q16" s="244">
        <f>ROUND(E16*P16,2)</f>
        <v>0</v>
      </c>
      <c r="R16" s="246"/>
      <c r="S16" s="246" t="s">
        <v>155</v>
      </c>
      <c r="T16" s="247" t="s">
        <v>156</v>
      </c>
      <c r="U16" s="224">
        <v>0</v>
      </c>
      <c r="V16" s="224">
        <f>ROUND(E16*U16,2)</f>
        <v>0</v>
      </c>
      <c r="W16" s="224"/>
      <c r="X16" s="224" t="s">
        <v>157</v>
      </c>
      <c r="Y16" s="224" t="s">
        <v>158</v>
      </c>
      <c r="Z16" s="213"/>
      <c r="AA16" s="213"/>
      <c r="AB16" s="213"/>
      <c r="AC16" s="213"/>
      <c r="AD16" s="213"/>
      <c r="AE16" s="213"/>
      <c r="AF16" s="213"/>
      <c r="AG16" s="213" t="s">
        <v>159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41">
        <v>6</v>
      </c>
      <c r="B17" s="242" t="s">
        <v>169</v>
      </c>
      <c r="C17" s="250" t="s">
        <v>170</v>
      </c>
      <c r="D17" s="243" t="s">
        <v>166</v>
      </c>
      <c r="E17" s="244">
        <v>5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6"/>
      <c r="S17" s="246" t="s">
        <v>155</v>
      </c>
      <c r="T17" s="247" t="s">
        <v>156</v>
      </c>
      <c r="U17" s="224">
        <v>0</v>
      </c>
      <c r="V17" s="224">
        <f>ROUND(E17*U17,2)</f>
        <v>0</v>
      </c>
      <c r="W17" s="224"/>
      <c r="X17" s="224" t="s">
        <v>157</v>
      </c>
      <c r="Y17" s="224" t="s">
        <v>158</v>
      </c>
      <c r="Z17" s="213"/>
      <c r="AA17" s="213"/>
      <c r="AB17" s="213"/>
      <c r="AC17" s="213"/>
      <c r="AD17" s="213"/>
      <c r="AE17" s="213"/>
      <c r="AF17" s="213"/>
      <c r="AG17" s="213" t="s">
        <v>159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5">
      <c r="A18" s="241">
        <v>7</v>
      </c>
      <c r="B18" s="242" t="s">
        <v>171</v>
      </c>
      <c r="C18" s="250" t="s">
        <v>172</v>
      </c>
      <c r="D18" s="243" t="s">
        <v>154</v>
      </c>
      <c r="E18" s="244">
        <v>3</v>
      </c>
      <c r="F18" s="245"/>
      <c r="G18" s="246">
        <f>ROUND(E18*F18,2)</f>
        <v>0</v>
      </c>
      <c r="H18" s="245"/>
      <c r="I18" s="246">
        <f>ROUND(E18*H18,2)</f>
        <v>0</v>
      </c>
      <c r="J18" s="245"/>
      <c r="K18" s="246">
        <f>ROUND(E18*J18,2)</f>
        <v>0</v>
      </c>
      <c r="L18" s="246">
        <v>21</v>
      </c>
      <c r="M18" s="246">
        <f>G18*(1+L18/100)</f>
        <v>0</v>
      </c>
      <c r="N18" s="244">
        <v>0</v>
      </c>
      <c r="O18" s="244">
        <f>ROUND(E18*N18,2)</f>
        <v>0</v>
      </c>
      <c r="P18" s="244">
        <v>0</v>
      </c>
      <c r="Q18" s="244">
        <f>ROUND(E18*P18,2)</f>
        <v>0</v>
      </c>
      <c r="R18" s="246"/>
      <c r="S18" s="246" t="s">
        <v>155</v>
      </c>
      <c r="T18" s="247" t="s">
        <v>156</v>
      </c>
      <c r="U18" s="224">
        <v>0</v>
      </c>
      <c r="V18" s="224">
        <f>ROUND(E18*U18,2)</f>
        <v>0</v>
      </c>
      <c r="W18" s="224"/>
      <c r="X18" s="224" t="s">
        <v>157</v>
      </c>
      <c r="Y18" s="224" t="s">
        <v>158</v>
      </c>
      <c r="Z18" s="213"/>
      <c r="AA18" s="213"/>
      <c r="AB18" s="213"/>
      <c r="AC18" s="213"/>
      <c r="AD18" s="213"/>
      <c r="AE18" s="213"/>
      <c r="AF18" s="213"/>
      <c r="AG18" s="213" t="s">
        <v>159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5">
      <c r="A19" s="241">
        <v>8</v>
      </c>
      <c r="B19" s="242" t="s">
        <v>173</v>
      </c>
      <c r="C19" s="250" t="s">
        <v>174</v>
      </c>
      <c r="D19" s="243" t="s">
        <v>175</v>
      </c>
      <c r="E19" s="244">
        <v>1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6"/>
      <c r="S19" s="246" t="s">
        <v>155</v>
      </c>
      <c r="T19" s="247" t="s">
        <v>156</v>
      </c>
      <c r="U19" s="224">
        <v>0</v>
      </c>
      <c r="V19" s="224">
        <f>ROUND(E19*U19,2)</f>
        <v>0</v>
      </c>
      <c r="W19" s="224"/>
      <c r="X19" s="224" t="s">
        <v>157</v>
      </c>
      <c r="Y19" s="224" t="s">
        <v>158</v>
      </c>
      <c r="Z19" s="213"/>
      <c r="AA19" s="213"/>
      <c r="AB19" s="213"/>
      <c r="AC19" s="213"/>
      <c r="AD19" s="213"/>
      <c r="AE19" s="213"/>
      <c r="AF19" s="213"/>
      <c r="AG19" s="213" t="s">
        <v>159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x14ac:dyDescent="0.25">
      <c r="A20" s="227" t="s">
        <v>150</v>
      </c>
      <c r="B20" s="228" t="s">
        <v>76</v>
      </c>
      <c r="C20" s="249" t="s">
        <v>77</v>
      </c>
      <c r="D20" s="229"/>
      <c r="E20" s="230"/>
      <c r="F20" s="231"/>
      <c r="G20" s="231">
        <f>SUMIF(AG21:AG30,"&lt;&gt;NOR",G21:G30)</f>
        <v>0</v>
      </c>
      <c r="H20" s="231"/>
      <c r="I20" s="231">
        <f>SUM(I21:I30)</f>
        <v>0</v>
      </c>
      <c r="J20" s="231"/>
      <c r="K20" s="231">
        <f>SUM(K21:K30)</f>
        <v>0</v>
      </c>
      <c r="L20" s="231"/>
      <c r="M20" s="231">
        <f>SUM(M21:M30)</f>
        <v>0</v>
      </c>
      <c r="N20" s="230"/>
      <c r="O20" s="230">
        <f>SUM(O21:O30)</f>
        <v>0</v>
      </c>
      <c r="P20" s="230"/>
      <c r="Q20" s="230">
        <f>SUM(Q21:Q30)</f>
        <v>0</v>
      </c>
      <c r="R20" s="231"/>
      <c r="S20" s="231"/>
      <c r="T20" s="232"/>
      <c r="U20" s="226"/>
      <c r="V20" s="226">
        <f>SUM(V21:V30)</f>
        <v>0</v>
      </c>
      <c r="W20" s="226"/>
      <c r="X20" s="226"/>
      <c r="Y20" s="226"/>
      <c r="AG20" t="s">
        <v>151</v>
      </c>
    </row>
    <row r="21" spans="1:60" outlineLevel="1" x14ac:dyDescent="0.25">
      <c r="A21" s="241">
        <v>9</v>
      </c>
      <c r="B21" s="242" t="s">
        <v>176</v>
      </c>
      <c r="C21" s="250" t="s">
        <v>177</v>
      </c>
      <c r="D21" s="243" t="s">
        <v>166</v>
      </c>
      <c r="E21" s="244">
        <v>45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/>
      <c r="S21" s="246" t="s">
        <v>155</v>
      </c>
      <c r="T21" s="247" t="s">
        <v>156</v>
      </c>
      <c r="U21" s="224">
        <v>0</v>
      </c>
      <c r="V21" s="224">
        <f>ROUND(E21*U21,2)</f>
        <v>0</v>
      </c>
      <c r="W21" s="224"/>
      <c r="X21" s="224" t="s">
        <v>157</v>
      </c>
      <c r="Y21" s="224" t="s">
        <v>158</v>
      </c>
      <c r="Z21" s="213"/>
      <c r="AA21" s="213"/>
      <c r="AB21" s="213"/>
      <c r="AC21" s="213"/>
      <c r="AD21" s="213"/>
      <c r="AE21" s="213"/>
      <c r="AF21" s="213"/>
      <c r="AG21" s="213" t="s">
        <v>159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41">
        <v>10</v>
      </c>
      <c r="B22" s="242" t="s">
        <v>178</v>
      </c>
      <c r="C22" s="250" t="s">
        <v>179</v>
      </c>
      <c r="D22" s="243" t="s">
        <v>166</v>
      </c>
      <c r="E22" s="244">
        <v>50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6"/>
      <c r="S22" s="246" t="s">
        <v>155</v>
      </c>
      <c r="T22" s="247" t="s">
        <v>156</v>
      </c>
      <c r="U22" s="224">
        <v>0</v>
      </c>
      <c r="V22" s="224">
        <f>ROUND(E22*U22,2)</f>
        <v>0</v>
      </c>
      <c r="W22" s="224"/>
      <c r="X22" s="224" t="s">
        <v>157</v>
      </c>
      <c r="Y22" s="224" t="s">
        <v>158</v>
      </c>
      <c r="Z22" s="213"/>
      <c r="AA22" s="213"/>
      <c r="AB22" s="213"/>
      <c r="AC22" s="213"/>
      <c r="AD22" s="213"/>
      <c r="AE22" s="213"/>
      <c r="AF22" s="213"/>
      <c r="AG22" s="213" t="s">
        <v>159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41">
        <v>11</v>
      </c>
      <c r="B23" s="242" t="s">
        <v>180</v>
      </c>
      <c r="C23" s="250" t="s">
        <v>181</v>
      </c>
      <c r="D23" s="243" t="s">
        <v>166</v>
      </c>
      <c r="E23" s="244">
        <v>5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6"/>
      <c r="S23" s="246" t="s">
        <v>155</v>
      </c>
      <c r="T23" s="247" t="s">
        <v>156</v>
      </c>
      <c r="U23" s="224">
        <v>0</v>
      </c>
      <c r="V23" s="224">
        <f>ROUND(E23*U23,2)</f>
        <v>0</v>
      </c>
      <c r="W23" s="224"/>
      <c r="X23" s="224" t="s">
        <v>157</v>
      </c>
      <c r="Y23" s="224" t="s">
        <v>158</v>
      </c>
      <c r="Z23" s="213"/>
      <c r="AA23" s="213"/>
      <c r="AB23" s="213"/>
      <c r="AC23" s="213"/>
      <c r="AD23" s="213"/>
      <c r="AE23" s="213"/>
      <c r="AF23" s="213"/>
      <c r="AG23" s="213" t="s">
        <v>159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41">
        <v>12</v>
      </c>
      <c r="B24" s="242" t="s">
        <v>182</v>
      </c>
      <c r="C24" s="250" t="s">
        <v>183</v>
      </c>
      <c r="D24" s="243" t="s">
        <v>154</v>
      </c>
      <c r="E24" s="244">
        <v>4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6"/>
      <c r="S24" s="246" t="s">
        <v>155</v>
      </c>
      <c r="T24" s="247" t="s">
        <v>156</v>
      </c>
      <c r="U24" s="224">
        <v>0</v>
      </c>
      <c r="V24" s="224">
        <f>ROUND(E24*U24,2)</f>
        <v>0</v>
      </c>
      <c r="W24" s="224"/>
      <c r="X24" s="224" t="s">
        <v>157</v>
      </c>
      <c r="Y24" s="224" t="s">
        <v>158</v>
      </c>
      <c r="Z24" s="213"/>
      <c r="AA24" s="213"/>
      <c r="AB24" s="213"/>
      <c r="AC24" s="213"/>
      <c r="AD24" s="213"/>
      <c r="AE24" s="213"/>
      <c r="AF24" s="213"/>
      <c r="AG24" s="213" t="s">
        <v>159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41">
        <v>13</v>
      </c>
      <c r="B25" s="242" t="s">
        <v>184</v>
      </c>
      <c r="C25" s="250" t="s">
        <v>185</v>
      </c>
      <c r="D25" s="243" t="s">
        <v>154</v>
      </c>
      <c r="E25" s="244">
        <v>6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4">
        <v>0</v>
      </c>
      <c r="O25" s="244">
        <f>ROUND(E25*N25,2)</f>
        <v>0</v>
      </c>
      <c r="P25" s="244">
        <v>0</v>
      </c>
      <c r="Q25" s="244">
        <f>ROUND(E25*P25,2)</f>
        <v>0</v>
      </c>
      <c r="R25" s="246"/>
      <c r="S25" s="246" t="s">
        <v>155</v>
      </c>
      <c r="T25" s="247" t="s">
        <v>156</v>
      </c>
      <c r="U25" s="224">
        <v>0</v>
      </c>
      <c r="V25" s="224">
        <f>ROUND(E25*U25,2)</f>
        <v>0</v>
      </c>
      <c r="W25" s="224"/>
      <c r="X25" s="224" t="s">
        <v>157</v>
      </c>
      <c r="Y25" s="224" t="s">
        <v>158</v>
      </c>
      <c r="Z25" s="213"/>
      <c r="AA25" s="213"/>
      <c r="AB25" s="213"/>
      <c r="AC25" s="213"/>
      <c r="AD25" s="213"/>
      <c r="AE25" s="213"/>
      <c r="AF25" s="213"/>
      <c r="AG25" s="213" t="s">
        <v>159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5">
      <c r="A26" s="241">
        <v>14</v>
      </c>
      <c r="B26" s="242" t="s">
        <v>186</v>
      </c>
      <c r="C26" s="250" t="s">
        <v>187</v>
      </c>
      <c r="D26" s="243" t="s">
        <v>154</v>
      </c>
      <c r="E26" s="244">
        <v>3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155</v>
      </c>
      <c r="T26" s="247" t="s">
        <v>156</v>
      </c>
      <c r="U26" s="224">
        <v>0</v>
      </c>
      <c r="V26" s="224">
        <f>ROUND(E26*U26,2)</f>
        <v>0</v>
      </c>
      <c r="W26" s="224"/>
      <c r="X26" s="224" t="s">
        <v>157</v>
      </c>
      <c r="Y26" s="224" t="s">
        <v>158</v>
      </c>
      <c r="Z26" s="213"/>
      <c r="AA26" s="213"/>
      <c r="AB26" s="213"/>
      <c r="AC26" s="213"/>
      <c r="AD26" s="213"/>
      <c r="AE26" s="213"/>
      <c r="AF26" s="213"/>
      <c r="AG26" s="213" t="s">
        <v>159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41">
        <v>15</v>
      </c>
      <c r="B27" s="242" t="s">
        <v>188</v>
      </c>
      <c r="C27" s="250" t="s">
        <v>189</v>
      </c>
      <c r="D27" s="243" t="s">
        <v>154</v>
      </c>
      <c r="E27" s="244">
        <v>15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4">
        <v>0</v>
      </c>
      <c r="O27" s="244">
        <f>ROUND(E27*N27,2)</f>
        <v>0</v>
      </c>
      <c r="P27" s="244">
        <v>0</v>
      </c>
      <c r="Q27" s="244">
        <f>ROUND(E27*P27,2)</f>
        <v>0</v>
      </c>
      <c r="R27" s="246"/>
      <c r="S27" s="246" t="s">
        <v>155</v>
      </c>
      <c r="T27" s="247" t="s">
        <v>156</v>
      </c>
      <c r="U27" s="224">
        <v>0</v>
      </c>
      <c r="V27" s="224">
        <f>ROUND(E27*U27,2)</f>
        <v>0</v>
      </c>
      <c r="W27" s="224"/>
      <c r="X27" s="224" t="s">
        <v>157</v>
      </c>
      <c r="Y27" s="224" t="s">
        <v>158</v>
      </c>
      <c r="Z27" s="213"/>
      <c r="AA27" s="213"/>
      <c r="AB27" s="213"/>
      <c r="AC27" s="213"/>
      <c r="AD27" s="213"/>
      <c r="AE27" s="213"/>
      <c r="AF27" s="213"/>
      <c r="AG27" s="213" t="s">
        <v>159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41">
        <v>16</v>
      </c>
      <c r="B28" s="242" t="s">
        <v>190</v>
      </c>
      <c r="C28" s="250" t="s">
        <v>191</v>
      </c>
      <c r="D28" s="243" t="s">
        <v>154</v>
      </c>
      <c r="E28" s="244">
        <v>2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6"/>
      <c r="S28" s="246" t="s">
        <v>155</v>
      </c>
      <c r="T28" s="247" t="s">
        <v>156</v>
      </c>
      <c r="U28" s="224">
        <v>0</v>
      </c>
      <c r="V28" s="224">
        <f>ROUND(E28*U28,2)</f>
        <v>0</v>
      </c>
      <c r="W28" s="224"/>
      <c r="X28" s="224" t="s">
        <v>157</v>
      </c>
      <c r="Y28" s="224" t="s">
        <v>158</v>
      </c>
      <c r="Z28" s="213"/>
      <c r="AA28" s="213"/>
      <c r="AB28" s="213"/>
      <c r="AC28" s="213"/>
      <c r="AD28" s="213"/>
      <c r="AE28" s="213"/>
      <c r="AF28" s="213"/>
      <c r="AG28" s="213" t="s">
        <v>159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5">
      <c r="A29" s="241">
        <v>17</v>
      </c>
      <c r="B29" s="242" t="s">
        <v>192</v>
      </c>
      <c r="C29" s="250" t="s">
        <v>193</v>
      </c>
      <c r="D29" s="243" t="s">
        <v>194</v>
      </c>
      <c r="E29" s="244">
        <v>4</v>
      </c>
      <c r="F29" s="245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4">
        <v>0</v>
      </c>
      <c r="O29" s="244">
        <f>ROUND(E29*N29,2)</f>
        <v>0</v>
      </c>
      <c r="P29" s="244">
        <v>0</v>
      </c>
      <c r="Q29" s="244">
        <f>ROUND(E29*P29,2)</f>
        <v>0</v>
      </c>
      <c r="R29" s="246"/>
      <c r="S29" s="246" t="s">
        <v>155</v>
      </c>
      <c r="T29" s="247" t="s">
        <v>156</v>
      </c>
      <c r="U29" s="224">
        <v>0</v>
      </c>
      <c r="V29" s="224">
        <f>ROUND(E29*U29,2)</f>
        <v>0</v>
      </c>
      <c r="W29" s="224"/>
      <c r="X29" s="224" t="s">
        <v>157</v>
      </c>
      <c r="Y29" s="224" t="s">
        <v>158</v>
      </c>
      <c r="Z29" s="213"/>
      <c r="AA29" s="213"/>
      <c r="AB29" s="213"/>
      <c r="AC29" s="213"/>
      <c r="AD29" s="213"/>
      <c r="AE29" s="213"/>
      <c r="AF29" s="213"/>
      <c r="AG29" s="213" t="s">
        <v>159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5">
      <c r="A30" s="241">
        <v>18</v>
      </c>
      <c r="B30" s="242" t="s">
        <v>195</v>
      </c>
      <c r="C30" s="250" t="s">
        <v>196</v>
      </c>
      <c r="D30" s="243" t="s">
        <v>194</v>
      </c>
      <c r="E30" s="244">
        <v>8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/>
      <c r="S30" s="246" t="s">
        <v>155</v>
      </c>
      <c r="T30" s="247" t="s">
        <v>156</v>
      </c>
      <c r="U30" s="224">
        <v>0</v>
      </c>
      <c r="V30" s="224">
        <f>ROUND(E30*U30,2)</f>
        <v>0</v>
      </c>
      <c r="W30" s="224"/>
      <c r="X30" s="224" t="s">
        <v>157</v>
      </c>
      <c r="Y30" s="224" t="s">
        <v>158</v>
      </c>
      <c r="Z30" s="213"/>
      <c r="AA30" s="213"/>
      <c r="AB30" s="213"/>
      <c r="AC30" s="213"/>
      <c r="AD30" s="213"/>
      <c r="AE30" s="213"/>
      <c r="AF30" s="213"/>
      <c r="AG30" s="213" t="s">
        <v>159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5">
      <c r="A31" s="227" t="s">
        <v>150</v>
      </c>
      <c r="B31" s="228" t="s">
        <v>78</v>
      </c>
      <c r="C31" s="249" t="s">
        <v>79</v>
      </c>
      <c r="D31" s="229"/>
      <c r="E31" s="230"/>
      <c r="F31" s="231"/>
      <c r="G31" s="231">
        <f>SUMIF(AG32:AG33,"&lt;&gt;NOR",G32:G33)</f>
        <v>0</v>
      </c>
      <c r="H31" s="231"/>
      <c r="I31" s="231">
        <f>SUM(I32:I33)</f>
        <v>0</v>
      </c>
      <c r="J31" s="231"/>
      <c r="K31" s="231">
        <f>SUM(K32:K33)</f>
        <v>0</v>
      </c>
      <c r="L31" s="231"/>
      <c r="M31" s="231">
        <f>SUM(M32:M33)</f>
        <v>0</v>
      </c>
      <c r="N31" s="230"/>
      <c r="O31" s="230">
        <f>SUM(O32:O33)</f>
        <v>0</v>
      </c>
      <c r="P31" s="230"/>
      <c r="Q31" s="230">
        <f>SUM(Q32:Q33)</f>
        <v>0</v>
      </c>
      <c r="R31" s="231"/>
      <c r="S31" s="231"/>
      <c r="T31" s="232"/>
      <c r="U31" s="226"/>
      <c r="V31" s="226">
        <f>SUM(V32:V33)</f>
        <v>0</v>
      </c>
      <c r="W31" s="226"/>
      <c r="X31" s="226"/>
      <c r="Y31" s="226"/>
      <c r="AG31" t="s">
        <v>151</v>
      </c>
    </row>
    <row r="32" spans="1:60" outlineLevel="1" x14ac:dyDescent="0.25">
      <c r="A32" s="241">
        <v>19</v>
      </c>
      <c r="B32" s="242" t="s">
        <v>197</v>
      </c>
      <c r="C32" s="250" t="s">
        <v>198</v>
      </c>
      <c r="D32" s="243" t="s">
        <v>194</v>
      </c>
      <c r="E32" s="244">
        <v>4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6"/>
      <c r="S32" s="246" t="s">
        <v>155</v>
      </c>
      <c r="T32" s="247" t="s">
        <v>156</v>
      </c>
      <c r="U32" s="224">
        <v>0</v>
      </c>
      <c r="V32" s="224">
        <f>ROUND(E32*U32,2)</f>
        <v>0</v>
      </c>
      <c r="W32" s="224"/>
      <c r="X32" s="224" t="s">
        <v>199</v>
      </c>
      <c r="Y32" s="224" t="s">
        <v>158</v>
      </c>
      <c r="Z32" s="213"/>
      <c r="AA32" s="213"/>
      <c r="AB32" s="213"/>
      <c r="AC32" s="213"/>
      <c r="AD32" s="213"/>
      <c r="AE32" s="213"/>
      <c r="AF32" s="213"/>
      <c r="AG32" s="213" t="s">
        <v>200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5">
      <c r="A33" s="241">
        <v>20</v>
      </c>
      <c r="B33" s="242" t="s">
        <v>201</v>
      </c>
      <c r="C33" s="250" t="s">
        <v>202</v>
      </c>
      <c r="D33" s="243" t="s">
        <v>194</v>
      </c>
      <c r="E33" s="244">
        <v>4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6"/>
      <c r="S33" s="246" t="s">
        <v>155</v>
      </c>
      <c r="T33" s="247" t="s">
        <v>156</v>
      </c>
      <c r="U33" s="224">
        <v>0</v>
      </c>
      <c r="V33" s="224">
        <f>ROUND(E33*U33,2)</f>
        <v>0</v>
      </c>
      <c r="W33" s="224"/>
      <c r="X33" s="224" t="s">
        <v>199</v>
      </c>
      <c r="Y33" s="224" t="s">
        <v>158</v>
      </c>
      <c r="Z33" s="213"/>
      <c r="AA33" s="213"/>
      <c r="AB33" s="213"/>
      <c r="AC33" s="213"/>
      <c r="AD33" s="213"/>
      <c r="AE33" s="213"/>
      <c r="AF33" s="213"/>
      <c r="AG33" s="213" t="s">
        <v>200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x14ac:dyDescent="0.25">
      <c r="A34" s="227" t="s">
        <v>150</v>
      </c>
      <c r="B34" s="228" t="s">
        <v>80</v>
      </c>
      <c r="C34" s="249" t="s">
        <v>81</v>
      </c>
      <c r="D34" s="229"/>
      <c r="E34" s="230"/>
      <c r="F34" s="231"/>
      <c r="G34" s="231">
        <f>SUMIF(AG35:AG36,"&lt;&gt;NOR",G35:G36)</f>
        <v>0</v>
      </c>
      <c r="H34" s="231"/>
      <c r="I34" s="231">
        <f>SUM(I35:I36)</f>
        <v>0</v>
      </c>
      <c r="J34" s="231"/>
      <c r="K34" s="231">
        <f>SUM(K35:K36)</f>
        <v>0</v>
      </c>
      <c r="L34" s="231"/>
      <c r="M34" s="231">
        <f>SUM(M35:M36)</f>
        <v>0</v>
      </c>
      <c r="N34" s="230"/>
      <c r="O34" s="230">
        <f>SUM(O35:O36)</f>
        <v>0</v>
      </c>
      <c r="P34" s="230"/>
      <c r="Q34" s="230">
        <f>SUM(Q35:Q36)</f>
        <v>0</v>
      </c>
      <c r="R34" s="231"/>
      <c r="S34" s="231"/>
      <c r="T34" s="232"/>
      <c r="U34" s="226"/>
      <c r="V34" s="226">
        <f>SUM(V35:V36)</f>
        <v>0</v>
      </c>
      <c r="W34" s="226"/>
      <c r="X34" s="226"/>
      <c r="Y34" s="226"/>
      <c r="AG34" t="s">
        <v>151</v>
      </c>
    </row>
    <row r="35" spans="1:60" outlineLevel="1" x14ac:dyDescent="0.25">
      <c r="A35" s="241">
        <v>21</v>
      </c>
      <c r="B35" s="242" t="s">
        <v>203</v>
      </c>
      <c r="C35" s="250" t="s">
        <v>204</v>
      </c>
      <c r="D35" s="243" t="s">
        <v>205</v>
      </c>
      <c r="E35" s="244">
        <v>7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/>
      <c r="S35" s="246" t="s">
        <v>155</v>
      </c>
      <c r="T35" s="247" t="s">
        <v>156</v>
      </c>
      <c r="U35" s="224">
        <v>0</v>
      </c>
      <c r="V35" s="224">
        <f>ROUND(E35*U35,2)</f>
        <v>0</v>
      </c>
      <c r="W35" s="224"/>
      <c r="X35" s="224" t="s">
        <v>157</v>
      </c>
      <c r="Y35" s="224" t="s">
        <v>158</v>
      </c>
      <c r="Z35" s="213"/>
      <c r="AA35" s="213"/>
      <c r="AB35" s="213"/>
      <c r="AC35" s="213"/>
      <c r="AD35" s="213"/>
      <c r="AE35" s="213"/>
      <c r="AF35" s="213"/>
      <c r="AG35" s="213" t="s">
        <v>159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41">
        <v>22</v>
      </c>
      <c r="B36" s="242" t="s">
        <v>206</v>
      </c>
      <c r="C36" s="250" t="s">
        <v>207</v>
      </c>
      <c r="D36" s="243" t="s">
        <v>205</v>
      </c>
      <c r="E36" s="244">
        <v>7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6"/>
      <c r="S36" s="246" t="s">
        <v>155</v>
      </c>
      <c r="T36" s="247" t="s">
        <v>156</v>
      </c>
      <c r="U36" s="224">
        <v>0</v>
      </c>
      <c r="V36" s="224">
        <f>ROUND(E36*U36,2)</f>
        <v>0</v>
      </c>
      <c r="W36" s="224"/>
      <c r="X36" s="224" t="s">
        <v>157</v>
      </c>
      <c r="Y36" s="224" t="s">
        <v>158</v>
      </c>
      <c r="Z36" s="213"/>
      <c r="AA36" s="213"/>
      <c r="AB36" s="213"/>
      <c r="AC36" s="213"/>
      <c r="AD36" s="213"/>
      <c r="AE36" s="213"/>
      <c r="AF36" s="213"/>
      <c r="AG36" s="213" t="s">
        <v>159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x14ac:dyDescent="0.25">
      <c r="A37" s="227" t="s">
        <v>150</v>
      </c>
      <c r="B37" s="228" t="s">
        <v>82</v>
      </c>
      <c r="C37" s="249" t="s">
        <v>83</v>
      </c>
      <c r="D37" s="229"/>
      <c r="E37" s="230"/>
      <c r="F37" s="231"/>
      <c r="G37" s="231">
        <f>SUMIF(AG38:AG39,"&lt;&gt;NOR",G38:G39)</f>
        <v>0</v>
      </c>
      <c r="H37" s="231"/>
      <c r="I37" s="231">
        <f>SUM(I38:I39)</f>
        <v>0</v>
      </c>
      <c r="J37" s="231"/>
      <c r="K37" s="231">
        <f>SUM(K38:K39)</f>
        <v>0</v>
      </c>
      <c r="L37" s="231"/>
      <c r="M37" s="231">
        <f>SUM(M38:M39)</f>
        <v>0</v>
      </c>
      <c r="N37" s="230"/>
      <c r="O37" s="230">
        <f>SUM(O38:O39)</f>
        <v>0</v>
      </c>
      <c r="P37" s="230"/>
      <c r="Q37" s="230">
        <f>SUM(Q38:Q39)</f>
        <v>0</v>
      </c>
      <c r="R37" s="231"/>
      <c r="S37" s="231"/>
      <c r="T37" s="232"/>
      <c r="U37" s="226"/>
      <c r="V37" s="226">
        <f>SUM(V38:V39)</f>
        <v>0</v>
      </c>
      <c r="W37" s="226"/>
      <c r="X37" s="226"/>
      <c r="Y37" s="226"/>
      <c r="AG37" t="s">
        <v>151</v>
      </c>
    </row>
    <row r="38" spans="1:60" outlineLevel="1" x14ac:dyDescent="0.25">
      <c r="A38" s="241">
        <v>23</v>
      </c>
      <c r="B38" s="242" t="s">
        <v>208</v>
      </c>
      <c r="C38" s="250" t="s">
        <v>209</v>
      </c>
      <c r="D38" s="243" t="s">
        <v>175</v>
      </c>
      <c r="E38" s="244">
        <v>1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4">
        <v>0</v>
      </c>
      <c r="O38" s="244">
        <f>ROUND(E38*N38,2)</f>
        <v>0</v>
      </c>
      <c r="P38" s="244">
        <v>0</v>
      </c>
      <c r="Q38" s="244">
        <f>ROUND(E38*P38,2)</f>
        <v>0</v>
      </c>
      <c r="R38" s="246"/>
      <c r="S38" s="246" t="s">
        <v>155</v>
      </c>
      <c r="T38" s="247" t="s">
        <v>156</v>
      </c>
      <c r="U38" s="224">
        <v>0</v>
      </c>
      <c r="V38" s="224">
        <f>ROUND(E38*U38,2)</f>
        <v>0</v>
      </c>
      <c r="W38" s="224"/>
      <c r="X38" s="224" t="s">
        <v>199</v>
      </c>
      <c r="Y38" s="224" t="s">
        <v>158</v>
      </c>
      <c r="Z38" s="213"/>
      <c r="AA38" s="213"/>
      <c r="AB38" s="213"/>
      <c r="AC38" s="213"/>
      <c r="AD38" s="213"/>
      <c r="AE38" s="213"/>
      <c r="AF38" s="213"/>
      <c r="AG38" s="213" t="s">
        <v>200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5">
      <c r="A39" s="241">
        <v>24</v>
      </c>
      <c r="B39" s="242" t="s">
        <v>210</v>
      </c>
      <c r="C39" s="250" t="s">
        <v>211</v>
      </c>
      <c r="D39" s="243" t="s">
        <v>194</v>
      </c>
      <c r="E39" s="244">
        <v>4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6"/>
      <c r="S39" s="246" t="s">
        <v>155</v>
      </c>
      <c r="T39" s="247" t="s">
        <v>156</v>
      </c>
      <c r="U39" s="224">
        <v>0</v>
      </c>
      <c r="V39" s="224">
        <f>ROUND(E39*U39,2)</f>
        <v>0</v>
      </c>
      <c r="W39" s="224"/>
      <c r="X39" s="224" t="s">
        <v>199</v>
      </c>
      <c r="Y39" s="224" t="s">
        <v>158</v>
      </c>
      <c r="Z39" s="213"/>
      <c r="AA39" s="213"/>
      <c r="AB39" s="213"/>
      <c r="AC39" s="213"/>
      <c r="AD39" s="213"/>
      <c r="AE39" s="213"/>
      <c r="AF39" s="213"/>
      <c r="AG39" s="213" t="s">
        <v>200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x14ac:dyDescent="0.25">
      <c r="A40" s="227" t="s">
        <v>150</v>
      </c>
      <c r="B40" s="228" t="s">
        <v>86</v>
      </c>
      <c r="C40" s="249" t="s">
        <v>87</v>
      </c>
      <c r="D40" s="229"/>
      <c r="E40" s="230"/>
      <c r="F40" s="231"/>
      <c r="G40" s="231">
        <f>SUMIF(AG41:AG42,"&lt;&gt;NOR",G41:G42)</f>
        <v>0</v>
      </c>
      <c r="H40" s="231"/>
      <c r="I40" s="231">
        <f>SUM(I41:I42)</f>
        <v>0</v>
      </c>
      <c r="J40" s="231"/>
      <c r="K40" s="231">
        <f>SUM(K41:K42)</f>
        <v>0</v>
      </c>
      <c r="L40" s="231"/>
      <c r="M40" s="231">
        <f>SUM(M41:M42)</f>
        <v>0</v>
      </c>
      <c r="N40" s="230"/>
      <c r="O40" s="230">
        <f>SUM(O41:O42)</f>
        <v>0</v>
      </c>
      <c r="P40" s="230"/>
      <c r="Q40" s="230">
        <f>SUM(Q41:Q42)</f>
        <v>0</v>
      </c>
      <c r="R40" s="231"/>
      <c r="S40" s="231"/>
      <c r="T40" s="232"/>
      <c r="U40" s="226"/>
      <c r="V40" s="226">
        <f>SUM(V41:V42)</f>
        <v>0</v>
      </c>
      <c r="W40" s="226"/>
      <c r="X40" s="226"/>
      <c r="Y40" s="226"/>
      <c r="AG40" t="s">
        <v>151</v>
      </c>
    </row>
    <row r="41" spans="1:60" outlineLevel="1" x14ac:dyDescent="0.25">
      <c r="A41" s="241">
        <v>25</v>
      </c>
      <c r="B41" s="242" t="s">
        <v>212</v>
      </c>
      <c r="C41" s="250" t="s">
        <v>213</v>
      </c>
      <c r="D41" s="243" t="s">
        <v>154</v>
      </c>
      <c r="E41" s="244">
        <v>0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6"/>
      <c r="S41" s="246" t="s">
        <v>155</v>
      </c>
      <c r="T41" s="247" t="s">
        <v>156</v>
      </c>
      <c r="U41" s="224">
        <v>0</v>
      </c>
      <c r="V41" s="224">
        <f>ROUND(E41*U41,2)</f>
        <v>0</v>
      </c>
      <c r="W41" s="224"/>
      <c r="X41" s="224" t="s">
        <v>157</v>
      </c>
      <c r="Y41" s="224" t="s">
        <v>158</v>
      </c>
      <c r="Z41" s="213"/>
      <c r="AA41" s="213"/>
      <c r="AB41" s="213"/>
      <c r="AC41" s="213"/>
      <c r="AD41" s="213"/>
      <c r="AE41" s="213"/>
      <c r="AF41" s="213"/>
      <c r="AG41" s="213" t="s">
        <v>159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5">
      <c r="A42" s="241">
        <v>26</v>
      </c>
      <c r="B42" s="242" t="s">
        <v>214</v>
      </c>
      <c r="C42" s="250" t="s">
        <v>215</v>
      </c>
      <c r="D42" s="243" t="s">
        <v>154</v>
      </c>
      <c r="E42" s="244">
        <v>0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4">
        <v>0</v>
      </c>
      <c r="O42" s="244">
        <f>ROUND(E42*N42,2)</f>
        <v>0</v>
      </c>
      <c r="P42" s="244">
        <v>0</v>
      </c>
      <c r="Q42" s="244">
        <f>ROUND(E42*P42,2)</f>
        <v>0</v>
      </c>
      <c r="R42" s="246"/>
      <c r="S42" s="246" t="s">
        <v>155</v>
      </c>
      <c r="T42" s="247" t="s">
        <v>156</v>
      </c>
      <c r="U42" s="224">
        <v>0</v>
      </c>
      <c r="V42" s="224">
        <f>ROUND(E42*U42,2)</f>
        <v>0</v>
      </c>
      <c r="W42" s="224"/>
      <c r="X42" s="224" t="s">
        <v>157</v>
      </c>
      <c r="Y42" s="224" t="s">
        <v>158</v>
      </c>
      <c r="Z42" s="213"/>
      <c r="AA42" s="213"/>
      <c r="AB42" s="213"/>
      <c r="AC42" s="213"/>
      <c r="AD42" s="213"/>
      <c r="AE42" s="213"/>
      <c r="AF42" s="213"/>
      <c r="AG42" s="213" t="s">
        <v>159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5">
      <c r="A43" s="227" t="s">
        <v>150</v>
      </c>
      <c r="B43" s="228" t="s">
        <v>84</v>
      </c>
      <c r="C43" s="249" t="s">
        <v>85</v>
      </c>
      <c r="D43" s="229"/>
      <c r="E43" s="230"/>
      <c r="F43" s="231"/>
      <c r="G43" s="231">
        <f>SUMIF(AG44:AG44,"&lt;&gt;NOR",G44:G44)</f>
        <v>0</v>
      </c>
      <c r="H43" s="231"/>
      <c r="I43" s="231">
        <f>SUM(I44:I44)</f>
        <v>0</v>
      </c>
      <c r="J43" s="231"/>
      <c r="K43" s="231">
        <f>SUM(K44:K44)</f>
        <v>0</v>
      </c>
      <c r="L43" s="231"/>
      <c r="M43" s="231">
        <f>SUM(M44:M44)</f>
        <v>0</v>
      </c>
      <c r="N43" s="230"/>
      <c r="O43" s="230">
        <f>SUM(O44:O44)</f>
        <v>0</v>
      </c>
      <c r="P43" s="230"/>
      <c r="Q43" s="230">
        <f>SUM(Q44:Q44)</f>
        <v>0</v>
      </c>
      <c r="R43" s="231"/>
      <c r="S43" s="231"/>
      <c r="T43" s="232"/>
      <c r="U43" s="226"/>
      <c r="V43" s="226">
        <f>SUM(V44:V44)</f>
        <v>0</v>
      </c>
      <c r="W43" s="226"/>
      <c r="X43" s="226"/>
      <c r="Y43" s="226"/>
      <c r="AG43" t="s">
        <v>151</v>
      </c>
    </row>
    <row r="44" spans="1:60" outlineLevel="1" x14ac:dyDescent="0.25">
      <c r="A44" s="241">
        <v>27</v>
      </c>
      <c r="B44" s="242" t="s">
        <v>216</v>
      </c>
      <c r="C44" s="250" t="s">
        <v>217</v>
      </c>
      <c r="D44" s="243" t="s">
        <v>194</v>
      </c>
      <c r="E44" s="244">
        <v>2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/>
      <c r="S44" s="246" t="s">
        <v>155</v>
      </c>
      <c r="T44" s="247" t="s">
        <v>156</v>
      </c>
      <c r="U44" s="224">
        <v>0</v>
      </c>
      <c r="V44" s="224">
        <f>ROUND(E44*U44,2)</f>
        <v>0</v>
      </c>
      <c r="W44" s="224"/>
      <c r="X44" s="224" t="s">
        <v>157</v>
      </c>
      <c r="Y44" s="224" t="s">
        <v>158</v>
      </c>
      <c r="Z44" s="213"/>
      <c r="AA44" s="213"/>
      <c r="AB44" s="213"/>
      <c r="AC44" s="213"/>
      <c r="AD44" s="213"/>
      <c r="AE44" s="213"/>
      <c r="AF44" s="213"/>
      <c r="AG44" s="213" t="s">
        <v>159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5">
      <c r="A45" s="227" t="s">
        <v>150</v>
      </c>
      <c r="B45" s="228" t="s">
        <v>74</v>
      </c>
      <c r="C45" s="249" t="s">
        <v>75</v>
      </c>
      <c r="D45" s="229"/>
      <c r="E45" s="230"/>
      <c r="F45" s="231"/>
      <c r="G45" s="231">
        <f>SUMIF(AG46:AG47,"&lt;&gt;NOR",G46:G47)</f>
        <v>0</v>
      </c>
      <c r="H45" s="231"/>
      <c r="I45" s="231">
        <f>SUM(I46:I47)</f>
        <v>0</v>
      </c>
      <c r="J45" s="231"/>
      <c r="K45" s="231">
        <f>SUM(K46:K47)</f>
        <v>0</v>
      </c>
      <c r="L45" s="231"/>
      <c r="M45" s="231">
        <f>SUM(M46:M47)</f>
        <v>0</v>
      </c>
      <c r="N45" s="230"/>
      <c r="O45" s="230">
        <f>SUM(O46:O47)</f>
        <v>0</v>
      </c>
      <c r="P45" s="230"/>
      <c r="Q45" s="230">
        <f>SUM(Q46:Q47)</f>
        <v>0</v>
      </c>
      <c r="R45" s="231"/>
      <c r="S45" s="231"/>
      <c r="T45" s="232"/>
      <c r="U45" s="226"/>
      <c r="V45" s="226">
        <f>SUM(V46:V47)</f>
        <v>0</v>
      </c>
      <c r="W45" s="226"/>
      <c r="X45" s="226"/>
      <c r="Y45" s="226"/>
      <c r="AG45" t="s">
        <v>151</v>
      </c>
    </row>
    <row r="46" spans="1:60" outlineLevel="1" x14ac:dyDescent="0.25">
      <c r="A46" s="241">
        <v>28</v>
      </c>
      <c r="B46" s="242" t="s">
        <v>218</v>
      </c>
      <c r="C46" s="250" t="s">
        <v>219</v>
      </c>
      <c r="D46" s="243" t="s">
        <v>154</v>
      </c>
      <c r="E46" s="244">
        <v>1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4">
        <v>0</v>
      </c>
      <c r="O46" s="244">
        <f>ROUND(E46*N46,2)</f>
        <v>0</v>
      </c>
      <c r="P46" s="244">
        <v>0</v>
      </c>
      <c r="Q46" s="244">
        <f>ROUND(E46*P46,2)</f>
        <v>0</v>
      </c>
      <c r="R46" s="246"/>
      <c r="S46" s="246" t="s">
        <v>155</v>
      </c>
      <c r="T46" s="247" t="s">
        <v>156</v>
      </c>
      <c r="U46" s="224">
        <v>0</v>
      </c>
      <c r="V46" s="224">
        <f>ROUND(E46*U46,2)</f>
        <v>0</v>
      </c>
      <c r="W46" s="224"/>
      <c r="X46" s="224" t="s">
        <v>157</v>
      </c>
      <c r="Y46" s="224" t="s">
        <v>158</v>
      </c>
      <c r="Z46" s="213"/>
      <c r="AA46" s="213"/>
      <c r="AB46" s="213"/>
      <c r="AC46" s="213"/>
      <c r="AD46" s="213"/>
      <c r="AE46" s="213"/>
      <c r="AF46" s="213"/>
      <c r="AG46" s="213" t="s">
        <v>159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5">
      <c r="A47" s="241">
        <v>29</v>
      </c>
      <c r="B47" s="242" t="s">
        <v>220</v>
      </c>
      <c r="C47" s="250" t="s">
        <v>221</v>
      </c>
      <c r="D47" s="243" t="s">
        <v>222</v>
      </c>
      <c r="E47" s="244">
        <v>360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0</v>
      </c>
      <c r="O47" s="244">
        <f>ROUND(E47*N47,2)</f>
        <v>0</v>
      </c>
      <c r="P47" s="244">
        <v>0</v>
      </c>
      <c r="Q47" s="244">
        <f>ROUND(E47*P47,2)</f>
        <v>0</v>
      </c>
      <c r="R47" s="246"/>
      <c r="S47" s="246" t="s">
        <v>155</v>
      </c>
      <c r="T47" s="247" t="s">
        <v>156</v>
      </c>
      <c r="U47" s="224">
        <v>0</v>
      </c>
      <c r="V47" s="224">
        <f>ROUND(E47*U47,2)</f>
        <v>0</v>
      </c>
      <c r="W47" s="224"/>
      <c r="X47" s="224" t="s">
        <v>157</v>
      </c>
      <c r="Y47" s="224" t="s">
        <v>158</v>
      </c>
      <c r="Z47" s="213"/>
      <c r="AA47" s="213"/>
      <c r="AB47" s="213"/>
      <c r="AC47" s="213"/>
      <c r="AD47" s="213"/>
      <c r="AE47" s="213"/>
      <c r="AF47" s="213"/>
      <c r="AG47" s="213" t="s">
        <v>159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x14ac:dyDescent="0.25">
      <c r="A48" s="227" t="s">
        <v>150</v>
      </c>
      <c r="B48" s="228" t="s">
        <v>88</v>
      </c>
      <c r="C48" s="249" t="s">
        <v>89</v>
      </c>
      <c r="D48" s="229"/>
      <c r="E48" s="230"/>
      <c r="F48" s="231"/>
      <c r="G48" s="231">
        <f>SUMIF(AG49:AG50,"&lt;&gt;NOR",G49:G50)</f>
        <v>0</v>
      </c>
      <c r="H48" s="231"/>
      <c r="I48" s="231">
        <f>SUM(I49:I50)</f>
        <v>0</v>
      </c>
      <c r="J48" s="231"/>
      <c r="K48" s="231">
        <f>SUM(K49:K50)</f>
        <v>0</v>
      </c>
      <c r="L48" s="231"/>
      <c r="M48" s="231">
        <f>SUM(M49:M50)</f>
        <v>0</v>
      </c>
      <c r="N48" s="230"/>
      <c r="O48" s="230">
        <f>SUM(O49:O50)</f>
        <v>0</v>
      </c>
      <c r="P48" s="230"/>
      <c r="Q48" s="230">
        <f>SUM(Q49:Q50)</f>
        <v>0</v>
      </c>
      <c r="R48" s="231"/>
      <c r="S48" s="231"/>
      <c r="T48" s="232"/>
      <c r="U48" s="226"/>
      <c r="V48" s="226">
        <f>SUM(V49:V50)</f>
        <v>0</v>
      </c>
      <c r="W48" s="226"/>
      <c r="X48" s="226"/>
      <c r="Y48" s="226"/>
      <c r="AG48" t="s">
        <v>151</v>
      </c>
    </row>
    <row r="49" spans="1:60" outlineLevel="1" x14ac:dyDescent="0.25">
      <c r="A49" s="234">
        <v>30</v>
      </c>
      <c r="B49" s="235" t="s">
        <v>223</v>
      </c>
      <c r="C49" s="251" t="s">
        <v>224</v>
      </c>
      <c r="D49" s="236" t="s">
        <v>175</v>
      </c>
      <c r="E49" s="237">
        <v>1</v>
      </c>
      <c r="F49" s="238"/>
      <c r="G49" s="239">
        <f>ROUND(E49*F49,2)</f>
        <v>0</v>
      </c>
      <c r="H49" s="238"/>
      <c r="I49" s="239">
        <f>ROUND(E49*H49,2)</f>
        <v>0</v>
      </c>
      <c r="J49" s="238"/>
      <c r="K49" s="239">
        <f>ROUND(E49*J49,2)</f>
        <v>0</v>
      </c>
      <c r="L49" s="239">
        <v>21</v>
      </c>
      <c r="M49" s="239">
        <f>G49*(1+L49/100)</f>
        <v>0</v>
      </c>
      <c r="N49" s="237">
        <v>0</v>
      </c>
      <c r="O49" s="237">
        <f>ROUND(E49*N49,2)</f>
        <v>0</v>
      </c>
      <c r="P49" s="237">
        <v>0</v>
      </c>
      <c r="Q49" s="237">
        <f>ROUND(E49*P49,2)</f>
        <v>0</v>
      </c>
      <c r="R49" s="239"/>
      <c r="S49" s="239" t="s">
        <v>155</v>
      </c>
      <c r="T49" s="240" t="s">
        <v>156</v>
      </c>
      <c r="U49" s="224">
        <v>0</v>
      </c>
      <c r="V49" s="224">
        <f>ROUND(E49*U49,2)</f>
        <v>0</v>
      </c>
      <c r="W49" s="224"/>
      <c r="X49" s="224" t="s">
        <v>157</v>
      </c>
      <c r="Y49" s="224" t="s">
        <v>158</v>
      </c>
      <c r="Z49" s="213"/>
      <c r="AA49" s="213"/>
      <c r="AB49" s="213"/>
      <c r="AC49" s="213"/>
      <c r="AD49" s="213"/>
      <c r="AE49" s="213"/>
      <c r="AF49" s="213"/>
      <c r="AG49" s="213" t="s">
        <v>159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2" x14ac:dyDescent="0.25">
      <c r="A50" s="220"/>
      <c r="B50" s="221"/>
      <c r="C50" s="252" t="s">
        <v>225</v>
      </c>
      <c r="D50" s="248"/>
      <c r="E50" s="248"/>
      <c r="F50" s="248"/>
      <c r="G50" s="248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3"/>
      <c r="AA50" s="213"/>
      <c r="AB50" s="213"/>
      <c r="AC50" s="213"/>
      <c r="AD50" s="213"/>
      <c r="AE50" s="213"/>
      <c r="AF50" s="213"/>
      <c r="AG50" s="213" t="s">
        <v>226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x14ac:dyDescent="0.25">
      <c r="A51" s="3"/>
      <c r="B51" s="4"/>
      <c r="C51" s="253"/>
      <c r="D51" s="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AE51">
        <v>12</v>
      </c>
      <c r="AF51">
        <v>21</v>
      </c>
      <c r="AG51" t="s">
        <v>136</v>
      </c>
    </row>
    <row r="52" spans="1:60" x14ac:dyDescent="0.25">
      <c r="A52" s="216"/>
      <c r="B52" s="217" t="s">
        <v>29</v>
      </c>
      <c r="C52" s="254"/>
      <c r="D52" s="218"/>
      <c r="E52" s="219"/>
      <c r="F52" s="219"/>
      <c r="G52" s="233">
        <f>G8+G10+G12+G14+G20+G31+G34+G37+G40+G43+G45+G48</f>
        <v>0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AE52">
        <f>SUMIF(L7:L50,AE51,G7:G50)</f>
        <v>0</v>
      </c>
      <c r="AF52">
        <f>SUMIF(L7:L50,AF51,G7:G50)</f>
        <v>0</v>
      </c>
      <c r="AG52" t="s">
        <v>227</v>
      </c>
    </row>
    <row r="53" spans="1:60" x14ac:dyDescent="0.25">
      <c r="C53" s="255"/>
      <c r="D53" s="10"/>
      <c r="AG53" t="s">
        <v>228</v>
      </c>
    </row>
    <row r="54" spans="1:60" x14ac:dyDescent="0.25">
      <c r="D54" s="10"/>
    </row>
    <row r="55" spans="1:60" x14ac:dyDescent="0.25">
      <c r="D55" s="10"/>
    </row>
    <row r="56" spans="1:60" x14ac:dyDescent="0.25">
      <c r="D56" s="10"/>
    </row>
    <row r="57" spans="1:60" x14ac:dyDescent="0.25">
      <c r="D57" s="10"/>
    </row>
    <row r="58" spans="1:60" x14ac:dyDescent="0.25">
      <c r="D58" s="10"/>
    </row>
    <row r="59" spans="1:60" x14ac:dyDescent="0.25">
      <c r="D59" s="10"/>
    </row>
    <row r="60" spans="1:60" x14ac:dyDescent="0.25">
      <c r="D60" s="10"/>
    </row>
    <row r="61" spans="1:60" x14ac:dyDescent="0.25">
      <c r="D61" s="10"/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D8B0" sheet="1" formatRows="0"/>
  <mergeCells count="5">
    <mergeCell ref="A1:G1"/>
    <mergeCell ref="C2:G2"/>
    <mergeCell ref="C3:G3"/>
    <mergeCell ref="C4:G4"/>
    <mergeCell ref="C50:G5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7" customWidth="1"/>
    <col min="3" max="3" width="63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8" t="s">
        <v>123</v>
      </c>
      <c r="B1" s="198"/>
      <c r="C1" s="198"/>
      <c r="D1" s="198"/>
      <c r="E1" s="198"/>
      <c r="F1" s="198"/>
      <c r="G1" s="198"/>
      <c r="AG1" t="s">
        <v>124</v>
      </c>
    </row>
    <row r="2" spans="1:60" ht="25.05" customHeight="1" x14ac:dyDescent="0.25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125</v>
      </c>
    </row>
    <row r="3" spans="1:60" ht="25.05" customHeight="1" x14ac:dyDescent="0.25">
      <c r="A3" s="199" t="s">
        <v>8</v>
      </c>
      <c r="B3" s="49" t="s">
        <v>51</v>
      </c>
      <c r="C3" s="202" t="s">
        <v>44</v>
      </c>
      <c r="D3" s="200"/>
      <c r="E3" s="200"/>
      <c r="F3" s="200"/>
      <c r="G3" s="201"/>
      <c r="AC3" s="177" t="s">
        <v>125</v>
      </c>
      <c r="AG3" t="s">
        <v>126</v>
      </c>
    </row>
    <row r="4" spans="1:60" ht="25.05" customHeight="1" x14ac:dyDescent="0.25">
      <c r="A4" s="203" t="s">
        <v>9</v>
      </c>
      <c r="B4" s="204" t="s">
        <v>52</v>
      </c>
      <c r="C4" s="205" t="s">
        <v>53</v>
      </c>
      <c r="D4" s="206"/>
      <c r="E4" s="206"/>
      <c r="F4" s="206"/>
      <c r="G4" s="207"/>
      <c r="AG4" t="s">
        <v>127</v>
      </c>
    </row>
    <row r="5" spans="1:60" x14ac:dyDescent="0.25">
      <c r="D5" s="10"/>
    </row>
    <row r="6" spans="1:60" ht="39.6" x14ac:dyDescent="0.25">
      <c r="A6" s="209" t="s">
        <v>128</v>
      </c>
      <c r="B6" s="211" t="s">
        <v>129</v>
      </c>
      <c r="C6" s="211" t="s">
        <v>130</v>
      </c>
      <c r="D6" s="210" t="s">
        <v>131</v>
      </c>
      <c r="E6" s="209" t="s">
        <v>132</v>
      </c>
      <c r="F6" s="208" t="s">
        <v>133</v>
      </c>
      <c r="G6" s="209" t="s">
        <v>29</v>
      </c>
      <c r="H6" s="212" t="s">
        <v>30</v>
      </c>
      <c r="I6" s="212" t="s">
        <v>134</v>
      </c>
      <c r="J6" s="212" t="s">
        <v>31</v>
      </c>
      <c r="K6" s="212" t="s">
        <v>135</v>
      </c>
      <c r="L6" s="212" t="s">
        <v>136</v>
      </c>
      <c r="M6" s="212" t="s">
        <v>137</v>
      </c>
      <c r="N6" s="212" t="s">
        <v>138</v>
      </c>
      <c r="O6" s="212" t="s">
        <v>139</v>
      </c>
      <c r="P6" s="212" t="s">
        <v>140</v>
      </c>
      <c r="Q6" s="212" t="s">
        <v>141</v>
      </c>
      <c r="R6" s="212" t="s">
        <v>142</v>
      </c>
      <c r="S6" s="212" t="s">
        <v>143</v>
      </c>
      <c r="T6" s="212" t="s">
        <v>144</v>
      </c>
      <c r="U6" s="212" t="s">
        <v>145</v>
      </c>
      <c r="V6" s="212" t="s">
        <v>146</v>
      </c>
      <c r="W6" s="212" t="s">
        <v>147</v>
      </c>
      <c r="X6" s="212" t="s">
        <v>148</v>
      </c>
      <c r="Y6" s="212" t="s">
        <v>149</v>
      </c>
    </row>
    <row r="7" spans="1:60" hidden="1" x14ac:dyDescent="0.25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  <c r="Y7" s="215"/>
    </row>
    <row r="8" spans="1:60" x14ac:dyDescent="0.25">
      <c r="A8" s="227" t="s">
        <v>150</v>
      </c>
      <c r="B8" s="228" t="s">
        <v>90</v>
      </c>
      <c r="C8" s="249" t="s">
        <v>91</v>
      </c>
      <c r="D8" s="229"/>
      <c r="E8" s="230"/>
      <c r="F8" s="231"/>
      <c r="G8" s="231">
        <f>SUMIF(AG9:AG17,"&lt;&gt;NOR",G9:G17)</f>
        <v>0</v>
      </c>
      <c r="H8" s="231"/>
      <c r="I8" s="231">
        <f>SUM(I9:I17)</f>
        <v>0</v>
      </c>
      <c r="J8" s="231"/>
      <c r="K8" s="231">
        <f>SUM(K9:K17)</f>
        <v>0</v>
      </c>
      <c r="L8" s="231"/>
      <c r="M8" s="231">
        <f>SUM(M9:M17)</f>
        <v>0</v>
      </c>
      <c r="N8" s="230"/>
      <c r="O8" s="230">
        <f>SUM(O9:O17)</f>
        <v>0</v>
      </c>
      <c r="P8" s="230"/>
      <c r="Q8" s="230">
        <f>SUM(Q9:Q17)</f>
        <v>0.8600000000000001</v>
      </c>
      <c r="R8" s="231"/>
      <c r="S8" s="231"/>
      <c r="T8" s="232"/>
      <c r="U8" s="226"/>
      <c r="V8" s="226">
        <f>SUM(V9:V17)</f>
        <v>10.59</v>
      </c>
      <c r="W8" s="226"/>
      <c r="X8" s="226"/>
      <c r="Y8" s="226"/>
      <c r="AG8" t="s">
        <v>151</v>
      </c>
    </row>
    <row r="9" spans="1:60" outlineLevel="1" x14ac:dyDescent="0.25">
      <c r="A9" s="241">
        <v>1</v>
      </c>
      <c r="B9" s="242" t="s">
        <v>229</v>
      </c>
      <c r="C9" s="250" t="s">
        <v>230</v>
      </c>
      <c r="D9" s="243" t="s">
        <v>231</v>
      </c>
      <c r="E9" s="244">
        <v>6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2.0999999999999999E-3</v>
      </c>
      <c r="Q9" s="244">
        <f>ROUND(E9*P9,2)</f>
        <v>0.01</v>
      </c>
      <c r="R9" s="246" t="s">
        <v>232</v>
      </c>
      <c r="S9" s="246" t="s">
        <v>233</v>
      </c>
      <c r="T9" s="247" t="s">
        <v>233</v>
      </c>
      <c r="U9" s="224">
        <v>0.2</v>
      </c>
      <c r="V9" s="224">
        <f>ROUND(E9*U9,2)</f>
        <v>1.2</v>
      </c>
      <c r="W9" s="224"/>
      <c r="X9" s="224" t="s">
        <v>157</v>
      </c>
      <c r="Y9" s="224" t="s">
        <v>158</v>
      </c>
      <c r="Z9" s="213"/>
      <c r="AA9" s="213"/>
      <c r="AB9" s="213"/>
      <c r="AC9" s="213"/>
      <c r="AD9" s="213"/>
      <c r="AE9" s="213"/>
      <c r="AF9" s="213"/>
      <c r="AG9" s="213" t="s">
        <v>234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5">
      <c r="A10" s="241">
        <v>2</v>
      </c>
      <c r="B10" s="242" t="s">
        <v>235</v>
      </c>
      <c r="C10" s="250" t="s">
        <v>236</v>
      </c>
      <c r="D10" s="243" t="s">
        <v>237</v>
      </c>
      <c r="E10" s="244">
        <v>4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4">
        <v>0</v>
      </c>
      <c r="O10" s="244">
        <f>ROUND(E10*N10,2)</f>
        <v>0</v>
      </c>
      <c r="P10" s="244">
        <v>7.5100000000000002E-3</v>
      </c>
      <c r="Q10" s="244">
        <f>ROUND(E10*P10,2)</f>
        <v>0.03</v>
      </c>
      <c r="R10" s="246" t="s">
        <v>238</v>
      </c>
      <c r="S10" s="246" t="s">
        <v>233</v>
      </c>
      <c r="T10" s="247" t="s">
        <v>233</v>
      </c>
      <c r="U10" s="224">
        <v>0.16500000000000001</v>
      </c>
      <c r="V10" s="224">
        <f>ROUND(E10*U10,2)</f>
        <v>0.66</v>
      </c>
      <c r="W10" s="224"/>
      <c r="X10" s="224" t="s">
        <v>157</v>
      </c>
      <c r="Y10" s="224" t="s">
        <v>158</v>
      </c>
      <c r="Z10" s="213"/>
      <c r="AA10" s="213"/>
      <c r="AB10" s="213"/>
      <c r="AC10" s="213"/>
      <c r="AD10" s="213"/>
      <c r="AE10" s="213"/>
      <c r="AF10" s="213"/>
      <c r="AG10" s="213" t="s">
        <v>234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5">
      <c r="A11" s="241">
        <v>3</v>
      </c>
      <c r="B11" s="242" t="s">
        <v>239</v>
      </c>
      <c r="C11" s="250" t="s">
        <v>240</v>
      </c>
      <c r="D11" s="243" t="s">
        <v>166</v>
      </c>
      <c r="E11" s="244">
        <v>8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2.5000000000000001E-4</v>
      </c>
      <c r="O11" s="244">
        <f>ROUND(E11*N11,2)</f>
        <v>0</v>
      </c>
      <c r="P11" s="244">
        <v>5.5300000000000002E-3</v>
      </c>
      <c r="Q11" s="244">
        <f>ROUND(E11*P11,2)</f>
        <v>0.04</v>
      </c>
      <c r="R11" s="246" t="s">
        <v>238</v>
      </c>
      <c r="S11" s="246" t="s">
        <v>233</v>
      </c>
      <c r="T11" s="247" t="s">
        <v>233</v>
      </c>
      <c r="U11" s="224">
        <v>4.8000000000000001E-2</v>
      </c>
      <c r="V11" s="224">
        <f>ROUND(E11*U11,2)</f>
        <v>0.38</v>
      </c>
      <c r="W11" s="224"/>
      <c r="X11" s="224" t="s">
        <v>157</v>
      </c>
      <c r="Y11" s="224" t="s">
        <v>158</v>
      </c>
      <c r="Z11" s="213"/>
      <c r="AA11" s="213"/>
      <c r="AB11" s="213"/>
      <c r="AC11" s="213"/>
      <c r="AD11" s="213"/>
      <c r="AE11" s="213"/>
      <c r="AF11" s="213"/>
      <c r="AG11" s="213" t="s">
        <v>234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5">
      <c r="A12" s="241">
        <v>4</v>
      </c>
      <c r="B12" s="242" t="s">
        <v>241</v>
      </c>
      <c r="C12" s="250" t="s">
        <v>242</v>
      </c>
      <c r="D12" s="243" t="s">
        <v>243</v>
      </c>
      <c r="E12" s="244">
        <v>1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0</v>
      </c>
      <c r="O12" s="244">
        <f>ROUND(E12*N12,2)</f>
        <v>0</v>
      </c>
      <c r="P12" s="244">
        <v>0.315</v>
      </c>
      <c r="Q12" s="244">
        <f>ROUND(E12*P12,2)</f>
        <v>0.32</v>
      </c>
      <c r="R12" s="246" t="s">
        <v>238</v>
      </c>
      <c r="S12" s="246" t="s">
        <v>233</v>
      </c>
      <c r="T12" s="247" t="s">
        <v>233</v>
      </c>
      <c r="U12" s="224">
        <v>1.7210000000000001</v>
      </c>
      <c r="V12" s="224">
        <f>ROUND(E12*U12,2)</f>
        <v>1.72</v>
      </c>
      <c r="W12" s="224"/>
      <c r="X12" s="224" t="s">
        <v>157</v>
      </c>
      <c r="Y12" s="224" t="s">
        <v>158</v>
      </c>
      <c r="Z12" s="213"/>
      <c r="AA12" s="213"/>
      <c r="AB12" s="213"/>
      <c r="AC12" s="213"/>
      <c r="AD12" s="213"/>
      <c r="AE12" s="213"/>
      <c r="AF12" s="213"/>
      <c r="AG12" s="213" t="s">
        <v>234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5">
      <c r="A13" s="241">
        <v>5</v>
      </c>
      <c r="B13" s="242" t="s">
        <v>244</v>
      </c>
      <c r="C13" s="250" t="s">
        <v>245</v>
      </c>
      <c r="D13" s="243" t="s">
        <v>237</v>
      </c>
      <c r="E13" s="244">
        <v>2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6.9999999999999994E-5</v>
      </c>
      <c r="O13" s="244">
        <f>ROUND(E13*N13,2)</f>
        <v>0</v>
      </c>
      <c r="P13" s="244">
        <v>4.4999999999999997E-3</v>
      </c>
      <c r="Q13" s="244">
        <f>ROUND(E13*P13,2)</f>
        <v>0.01</v>
      </c>
      <c r="R13" s="246" t="s">
        <v>246</v>
      </c>
      <c r="S13" s="246" t="s">
        <v>233</v>
      </c>
      <c r="T13" s="247" t="s">
        <v>233</v>
      </c>
      <c r="U13" s="224">
        <v>0.42</v>
      </c>
      <c r="V13" s="224">
        <f>ROUND(E13*U13,2)</f>
        <v>0.84</v>
      </c>
      <c r="W13" s="224"/>
      <c r="X13" s="224" t="s">
        <v>157</v>
      </c>
      <c r="Y13" s="224" t="s">
        <v>158</v>
      </c>
      <c r="Z13" s="213"/>
      <c r="AA13" s="213"/>
      <c r="AB13" s="213"/>
      <c r="AC13" s="213"/>
      <c r="AD13" s="213"/>
      <c r="AE13" s="213"/>
      <c r="AF13" s="213"/>
      <c r="AG13" s="213" t="s">
        <v>234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5">
      <c r="A14" s="241">
        <v>6</v>
      </c>
      <c r="B14" s="242" t="s">
        <v>247</v>
      </c>
      <c r="C14" s="250" t="s">
        <v>248</v>
      </c>
      <c r="D14" s="243" t="s">
        <v>166</v>
      </c>
      <c r="E14" s="244">
        <v>4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4">
        <v>5.0000000000000002E-5</v>
      </c>
      <c r="O14" s="244">
        <f>ROUND(E14*N14,2)</f>
        <v>0</v>
      </c>
      <c r="P14" s="244">
        <v>5.3200000000000001E-3</v>
      </c>
      <c r="Q14" s="244">
        <f>ROUND(E14*P14,2)</f>
        <v>0.02</v>
      </c>
      <c r="R14" s="246" t="s">
        <v>246</v>
      </c>
      <c r="S14" s="246" t="s">
        <v>233</v>
      </c>
      <c r="T14" s="247" t="s">
        <v>233</v>
      </c>
      <c r="U14" s="224">
        <v>0.10299999999999999</v>
      </c>
      <c r="V14" s="224">
        <f>ROUND(E14*U14,2)</f>
        <v>0.41</v>
      </c>
      <c r="W14" s="224"/>
      <c r="X14" s="224" t="s">
        <v>157</v>
      </c>
      <c r="Y14" s="224" t="s">
        <v>158</v>
      </c>
      <c r="Z14" s="213"/>
      <c r="AA14" s="213"/>
      <c r="AB14" s="213"/>
      <c r="AC14" s="213"/>
      <c r="AD14" s="213"/>
      <c r="AE14" s="213"/>
      <c r="AF14" s="213"/>
      <c r="AG14" s="213" t="s">
        <v>234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5">
      <c r="A15" s="241">
        <v>7</v>
      </c>
      <c r="B15" s="242" t="s">
        <v>249</v>
      </c>
      <c r="C15" s="250" t="s">
        <v>250</v>
      </c>
      <c r="D15" s="243" t="s">
        <v>251</v>
      </c>
      <c r="E15" s="244">
        <v>5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0</v>
      </c>
      <c r="O15" s="244">
        <f>ROUND(E15*N15,2)</f>
        <v>0</v>
      </c>
      <c r="P15" s="244">
        <v>0</v>
      </c>
      <c r="Q15" s="244">
        <f>ROUND(E15*P15,2)</f>
        <v>0</v>
      </c>
      <c r="R15" s="246"/>
      <c r="S15" s="246" t="s">
        <v>155</v>
      </c>
      <c r="T15" s="247" t="s">
        <v>156</v>
      </c>
      <c r="U15" s="224">
        <v>0</v>
      </c>
      <c r="V15" s="224">
        <f>ROUND(E15*U15,2)</f>
        <v>0</v>
      </c>
      <c r="W15" s="224"/>
      <c r="X15" s="224" t="s">
        <v>157</v>
      </c>
      <c r="Y15" s="224" t="s">
        <v>158</v>
      </c>
      <c r="Z15" s="213"/>
      <c r="AA15" s="213"/>
      <c r="AB15" s="213"/>
      <c r="AC15" s="213"/>
      <c r="AD15" s="213"/>
      <c r="AE15" s="213"/>
      <c r="AF15" s="213"/>
      <c r="AG15" s="213" t="s">
        <v>234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5">
      <c r="A16" s="241">
        <v>8</v>
      </c>
      <c r="B16" s="242" t="s">
        <v>252</v>
      </c>
      <c r="C16" s="250" t="s">
        <v>253</v>
      </c>
      <c r="D16" s="243" t="s">
        <v>237</v>
      </c>
      <c r="E16" s="244">
        <v>1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1E-4</v>
      </c>
      <c r="O16" s="244">
        <f>ROUND(E16*N16,2)</f>
        <v>0</v>
      </c>
      <c r="P16" s="244">
        <v>0.42499999999999999</v>
      </c>
      <c r="Q16" s="244">
        <f>ROUND(E16*P16,2)</f>
        <v>0.43</v>
      </c>
      <c r="R16" s="246"/>
      <c r="S16" s="246" t="s">
        <v>155</v>
      </c>
      <c r="T16" s="247" t="s">
        <v>233</v>
      </c>
      <c r="U16" s="224">
        <v>5.3769999999999998</v>
      </c>
      <c r="V16" s="224">
        <f>ROUND(E16*U16,2)</f>
        <v>5.38</v>
      </c>
      <c r="W16" s="224"/>
      <c r="X16" s="224" t="s">
        <v>157</v>
      </c>
      <c r="Y16" s="224" t="s">
        <v>158</v>
      </c>
      <c r="Z16" s="213"/>
      <c r="AA16" s="213"/>
      <c r="AB16" s="213"/>
      <c r="AC16" s="213"/>
      <c r="AD16" s="213"/>
      <c r="AE16" s="213"/>
      <c r="AF16" s="213"/>
      <c r="AG16" s="213" t="s">
        <v>234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5">
      <c r="A17" s="241">
        <v>9</v>
      </c>
      <c r="B17" s="242" t="s">
        <v>254</v>
      </c>
      <c r="C17" s="250" t="s">
        <v>255</v>
      </c>
      <c r="D17" s="243" t="s">
        <v>251</v>
      </c>
      <c r="E17" s="244">
        <v>4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0</v>
      </c>
      <c r="O17" s="244">
        <f>ROUND(E17*N17,2)</f>
        <v>0</v>
      </c>
      <c r="P17" s="244">
        <v>0</v>
      </c>
      <c r="Q17" s="244">
        <f>ROUND(E17*P17,2)</f>
        <v>0</v>
      </c>
      <c r="R17" s="246"/>
      <c r="S17" s="246" t="s">
        <v>155</v>
      </c>
      <c r="T17" s="247" t="s">
        <v>156</v>
      </c>
      <c r="U17" s="224">
        <v>0</v>
      </c>
      <c r="V17" s="224">
        <f>ROUND(E17*U17,2)</f>
        <v>0</v>
      </c>
      <c r="W17" s="224"/>
      <c r="X17" s="224" t="s">
        <v>157</v>
      </c>
      <c r="Y17" s="224" t="s">
        <v>158</v>
      </c>
      <c r="Z17" s="213"/>
      <c r="AA17" s="213"/>
      <c r="AB17" s="213"/>
      <c r="AC17" s="213"/>
      <c r="AD17" s="213"/>
      <c r="AE17" s="213"/>
      <c r="AF17" s="213"/>
      <c r="AG17" s="213" t="s">
        <v>234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5">
      <c r="A18" s="227" t="s">
        <v>150</v>
      </c>
      <c r="B18" s="228" t="s">
        <v>92</v>
      </c>
      <c r="C18" s="249" t="s">
        <v>93</v>
      </c>
      <c r="D18" s="229"/>
      <c r="E18" s="230"/>
      <c r="F18" s="231"/>
      <c r="G18" s="231">
        <f>SUMIF(AG19:AG28,"&lt;&gt;NOR",G19:G28)</f>
        <v>0</v>
      </c>
      <c r="H18" s="231"/>
      <c r="I18" s="231">
        <f>SUM(I19:I28)</f>
        <v>0</v>
      </c>
      <c r="J18" s="231"/>
      <c r="K18" s="231">
        <f>SUM(K19:K28)</f>
        <v>0</v>
      </c>
      <c r="L18" s="231"/>
      <c r="M18" s="231">
        <f>SUM(M19:M28)</f>
        <v>0</v>
      </c>
      <c r="N18" s="230"/>
      <c r="O18" s="230">
        <f>SUM(O19:O28)</f>
        <v>0.01</v>
      </c>
      <c r="P18" s="230"/>
      <c r="Q18" s="230">
        <f>SUM(Q19:Q28)</f>
        <v>0</v>
      </c>
      <c r="R18" s="231"/>
      <c r="S18" s="231"/>
      <c r="T18" s="232"/>
      <c r="U18" s="226"/>
      <c r="V18" s="226">
        <f>SUM(V19:V28)</f>
        <v>54.87</v>
      </c>
      <c r="W18" s="226"/>
      <c r="X18" s="226"/>
      <c r="Y18" s="226"/>
      <c r="AG18" t="s">
        <v>151</v>
      </c>
    </row>
    <row r="19" spans="1:60" outlineLevel="1" x14ac:dyDescent="0.25">
      <c r="A19" s="241">
        <v>10</v>
      </c>
      <c r="B19" s="242" t="s">
        <v>256</v>
      </c>
      <c r="C19" s="250" t="s">
        <v>257</v>
      </c>
      <c r="D19" s="243" t="s">
        <v>258</v>
      </c>
      <c r="E19" s="244">
        <v>6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6"/>
      <c r="S19" s="246" t="s">
        <v>155</v>
      </c>
      <c r="T19" s="247" t="s">
        <v>156</v>
      </c>
      <c r="U19" s="224">
        <v>0</v>
      </c>
      <c r="V19" s="224">
        <f>ROUND(E19*U19,2)</f>
        <v>0</v>
      </c>
      <c r="W19" s="224"/>
      <c r="X19" s="224" t="s">
        <v>157</v>
      </c>
      <c r="Y19" s="224" t="s">
        <v>259</v>
      </c>
      <c r="Z19" s="213"/>
      <c r="AA19" s="213"/>
      <c r="AB19" s="213"/>
      <c r="AC19" s="213"/>
      <c r="AD19" s="213"/>
      <c r="AE19" s="213"/>
      <c r="AF19" s="213"/>
      <c r="AG19" s="213" t="s">
        <v>159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5">
      <c r="A20" s="241">
        <v>11</v>
      </c>
      <c r="B20" s="242" t="s">
        <v>260</v>
      </c>
      <c r="C20" s="250" t="s">
        <v>261</v>
      </c>
      <c r="D20" s="243" t="s">
        <v>262</v>
      </c>
      <c r="E20" s="244">
        <v>2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4">
        <v>0</v>
      </c>
      <c r="O20" s="244">
        <f>ROUND(E20*N20,2)</f>
        <v>0</v>
      </c>
      <c r="P20" s="244">
        <v>0</v>
      </c>
      <c r="Q20" s="244">
        <f>ROUND(E20*P20,2)</f>
        <v>0</v>
      </c>
      <c r="R20" s="246"/>
      <c r="S20" s="246" t="s">
        <v>155</v>
      </c>
      <c r="T20" s="247" t="s">
        <v>156</v>
      </c>
      <c r="U20" s="224">
        <v>0</v>
      </c>
      <c r="V20" s="224">
        <f>ROUND(E20*U20,2)</f>
        <v>0</v>
      </c>
      <c r="W20" s="224"/>
      <c r="X20" s="224" t="s">
        <v>157</v>
      </c>
      <c r="Y20" s="224" t="s">
        <v>158</v>
      </c>
      <c r="Z20" s="213"/>
      <c r="AA20" s="213"/>
      <c r="AB20" s="213"/>
      <c r="AC20" s="213"/>
      <c r="AD20" s="213"/>
      <c r="AE20" s="213"/>
      <c r="AF20" s="213"/>
      <c r="AG20" s="213" t="s">
        <v>234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5">
      <c r="A21" s="241">
        <v>12</v>
      </c>
      <c r="B21" s="242" t="s">
        <v>263</v>
      </c>
      <c r="C21" s="250" t="s">
        <v>264</v>
      </c>
      <c r="D21" s="243" t="s">
        <v>258</v>
      </c>
      <c r="E21" s="244">
        <v>16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5.0000000000000001E-4</v>
      </c>
      <c r="O21" s="244">
        <f>ROUND(E21*N21,2)</f>
        <v>0.01</v>
      </c>
      <c r="P21" s="244">
        <v>0</v>
      </c>
      <c r="Q21" s="244">
        <f>ROUND(E21*P21,2)</f>
        <v>0</v>
      </c>
      <c r="R21" s="246"/>
      <c r="S21" s="246" t="s">
        <v>155</v>
      </c>
      <c r="T21" s="247" t="s">
        <v>156</v>
      </c>
      <c r="U21" s="224">
        <v>1.163</v>
      </c>
      <c r="V21" s="224">
        <f>ROUND(E21*U21,2)</f>
        <v>18.61</v>
      </c>
      <c r="W21" s="224"/>
      <c r="X21" s="224" t="s">
        <v>265</v>
      </c>
      <c r="Y21" s="224" t="s">
        <v>158</v>
      </c>
      <c r="Z21" s="213"/>
      <c r="AA21" s="213"/>
      <c r="AB21" s="213"/>
      <c r="AC21" s="213"/>
      <c r="AD21" s="213"/>
      <c r="AE21" s="213"/>
      <c r="AF21" s="213"/>
      <c r="AG21" s="213" t="s">
        <v>266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5">
      <c r="A22" s="241">
        <v>13</v>
      </c>
      <c r="B22" s="242" t="s">
        <v>256</v>
      </c>
      <c r="C22" s="250" t="s">
        <v>267</v>
      </c>
      <c r="D22" s="243" t="s">
        <v>262</v>
      </c>
      <c r="E22" s="244">
        <v>1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6"/>
      <c r="S22" s="246" t="s">
        <v>155</v>
      </c>
      <c r="T22" s="247" t="s">
        <v>156</v>
      </c>
      <c r="U22" s="224">
        <v>0</v>
      </c>
      <c r="V22" s="224">
        <f>ROUND(E22*U22,2)</f>
        <v>0</v>
      </c>
      <c r="W22" s="224"/>
      <c r="X22" s="224" t="s">
        <v>268</v>
      </c>
      <c r="Y22" s="224" t="s">
        <v>158</v>
      </c>
      <c r="Z22" s="213"/>
      <c r="AA22" s="213"/>
      <c r="AB22" s="213"/>
      <c r="AC22" s="213"/>
      <c r="AD22" s="213"/>
      <c r="AE22" s="213"/>
      <c r="AF22" s="213"/>
      <c r="AG22" s="213" t="s">
        <v>269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5">
      <c r="A23" s="241">
        <v>14</v>
      </c>
      <c r="B23" s="242" t="s">
        <v>270</v>
      </c>
      <c r="C23" s="250" t="s">
        <v>271</v>
      </c>
      <c r="D23" s="243" t="s">
        <v>251</v>
      </c>
      <c r="E23" s="244">
        <v>8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6"/>
      <c r="S23" s="246" t="s">
        <v>155</v>
      </c>
      <c r="T23" s="247" t="s">
        <v>156</v>
      </c>
      <c r="U23" s="224">
        <v>1</v>
      </c>
      <c r="V23" s="224">
        <f>ROUND(E23*U23,2)</f>
        <v>8</v>
      </c>
      <c r="W23" s="224"/>
      <c r="X23" s="224" t="s">
        <v>199</v>
      </c>
      <c r="Y23" s="224" t="s">
        <v>259</v>
      </c>
      <c r="Z23" s="213"/>
      <c r="AA23" s="213"/>
      <c r="AB23" s="213"/>
      <c r="AC23" s="213"/>
      <c r="AD23" s="213"/>
      <c r="AE23" s="213"/>
      <c r="AF23" s="213"/>
      <c r="AG23" s="213" t="s">
        <v>272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5">
      <c r="A24" s="241">
        <v>15</v>
      </c>
      <c r="B24" s="242" t="s">
        <v>273</v>
      </c>
      <c r="C24" s="250" t="s">
        <v>274</v>
      </c>
      <c r="D24" s="243" t="s">
        <v>251</v>
      </c>
      <c r="E24" s="244">
        <v>8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6" t="s">
        <v>275</v>
      </c>
      <c r="S24" s="246" t="s">
        <v>233</v>
      </c>
      <c r="T24" s="247" t="s">
        <v>156</v>
      </c>
      <c r="U24" s="224">
        <v>1</v>
      </c>
      <c r="V24" s="224">
        <f>ROUND(E24*U24,2)</f>
        <v>8</v>
      </c>
      <c r="W24" s="224"/>
      <c r="X24" s="224" t="s">
        <v>199</v>
      </c>
      <c r="Y24" s="224" t="s">
        <v>158</v>
      </c>
      <c r="Z24" s="213"/>
      <c r="AA24" s="213"/>
      <c r="AB24" s="213"/>
      <c r="AC24" s="213"/>
      <c r="AD24" s="213"/>
      <c r="AE24" s="213"/>
      <c r="AF24" s="213"/>
      <c r="AG24" s="213" t="s">
        <v>272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5">
      <c r="A25" s="241">
        <v>16</v>
      </c>
      <c r="B25" s="242" t="s">
        <v>276</v>
      </c>
      <c r="C25" s="250" t="s">
        <v>277</v>
      </c>
      <c r="D25" s="243" t="s">
        <v>251</v>
      </c>
      <c r="E25" s="244">
        <v>12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4">
        <v>0</v>
      </c>
      <c r="O25" s="244">
        <f>ROUND(E25*N25,2)</f>
        <v>0</v>
      </c>
      <c r="P25" s="244">
        <v>0</v>
      </c>
      <c r="Q25" s="244">
        <f>ROUND(E25*P25,2)</f>
        <v>0</v>
      </c>
      <c r="R25" s="246" t="s">
        <v>275</v>
      </c>
      <c r="S25" s="246" t="s">
        <v>233</v>
      </c>
      <c r="T25" s="247" t="s">
        <v>156</v>
      </c>
      <c r="U25" s="224">
        <v>1</v>
      </c>
      <c r="V25" s="224">
        <f>ROUND(E25*U25,2)</f>
        <v>12</v>
      </c>
      <c r="W25" s="224"/>
      <c r="X25" s="224" t="s">
        <v>199</v>
      </c>
      <c r="Y25" s="224" t="s">
        <v>158</v>
      </c>
      <c r="Z25" s="213"/>
      <c r="AA25" s="213"/>
      <c r="AB25" s="213"/>
      <c r="AC25" s="213"/>
      <c r="AD25" s="213"/>
      <c r="AE25" s="213"/>
      <c r="AF25" s="213"/>
      <c r="AG25" s="213" t="s">
        <v>272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5">
      <c r="A26" s="241">
        <v>17</v>
      </c>
      <c r="B26" s="242" t="s">
        <v>278</v>
      </c>
      <c r="C26" s="250" t="s">
        <v>279</v>
      </c>
      <c r="D26" s="243" t="s">
        <v>251</v>
      </c>
      <c r="E26" s="244">
        <v>2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 t="s">
        <v>275</v>
      </c>
      <c r="S26" s="246" t="s">
        <v>233</v>
      </c>
      <c r="T26" s="247" t="s">
        <v>156</v>
      </c>
      <c r="U26" s="224">
        <v>1</v>
      </c>
      <c r="V26" s="224">
        <f>ROUND(E26*U26,2)</f>
        <v>2</v>
      </c>
      <c r="W26" s="224"/>
      <c r="X26" s="224" t="s">
        <v>199</v>
      </c>
      <c r="Y26" s="224" t="s">
        <v>158</v>
      </c>
      <c r="Z26" s="213"/>
      <c r="AA26" s="213"/>
      <c r="AB26" s="213"/>
      <c r="AC26" s="213"/>
      <c r="AD26" s="213"/>
      <c r="AE26" s="213"/>
      <c r="AF26" s="213"/>
      <c r="AG26" s="213" t="s">
        <v>272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5">
      <c r="A27" s="241">
        <v>18</v>
      </c>
      <c r="B27" s="242" t="s">
        <v>280</v>
      </c>
      <c r="C27" s="250" t="s">
        <v>281</v>
      </c>
      <c r="D27" s="243" t="s">
        <v>251</v>
      </c>
      <c r="E27" s="244">
        <v>6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4">
        <v>0</v>
      </c>
      <c r="O27" s="244">
        <f>ROUND(E27*N27,2)</f>
        <v>0</v>
      </c>
      <c r="P27" s="244">
        <v>0</v>
      </c>
      <c r="Q27" s="244">
        <f>ROUND(E27*P27,2)</f>
        <v>0</v>
      </c>
      <c r="R27" s="246" t="s">
        <v>275</v>
      </c>
      <c r="S27" s="246" t="s">
        <v>233</v>
      </c>
      <c r="T27" s="247" t="s">
        <v>156</v>
      </c>
      <c r="U27" s="224">
        <v>1.04325</v>
      </c>
      <c r="V27" s="224">
        <f>ROUND(E27*U27,2)</f>
        <v>6.26</v>
      </c>
      <c r="W27" s="224"/>
      <c r="X27" s="224" t="s">
        <v>199</v>
      </c>
      <c r="Y27" s="224" t="s">
        <v>158</v>
      </c>
      <c r="Z27" s="213"/>
      <c r="AA27" s="213"/>
      <c r="AB27" s="213"/>
      <c r="AC27" s="213"/>
      <c r="AD27" s="213"/>
      <c r="AE27" s="213"/>
      <c r="AF27" s="213"/>
      <c r="AG27" s="213" t="s">
        <v>272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5">
      <c r="A28" s="241">
        <v>19</v>
      </c>
      <c r="B28" s="242" t="s">
        <v>260</v>
      </c>
      <c r="C28" s="250" t="s">
        <v>282</v>
      </c>
      <c r="D28" s="243" t="s">
        <v>154</v>
      </c>
      <c r="E28" s="244">
        <v>2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6"/>
      <c r="S28" s="246" t="s">
        <v>155</v>
      </c>
      <c r="T28" s="247" t="s">
        <v>156</v>
      </c>
      <c r="U28" s="224">
        <v>0</v>
      </c>
      <c r="V28" s="224">
        <f>ROUND(E28*U28,2)</f>
        <v>0</v>
      </c>
      <c r="W28" s="224"/>
      <c r="X28" s="224" t="s">
        <v>268</v>
      </c>
      <c r="Y28" s="224" t="s">
        <v>158</v>
      </c>
      <c r="Z28" s="213"/>
      <c r="AA28" s="213"/>
      <c r="AB28" s="213"/>
      <c r="AC28" s="213"/>
      <c r="AD28" s="213"/>
      <c r="AE28" s="213"/>
      <c r="AF28" s="213"/>
      <c r="AG28" s="213" t="s">
        <v>283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x14ac:dyDescent="0.25">
      <c r="A29" s="227" t="s">
        <v>150</v>
      </c>
      <c r="B29" s="228" t="s">
        <v>94</v>
      </c>
      <c r="C29" s="249" t="s">
        <v>95</v>
      </c>
      <c r="D29" s="229"/>
      <c r="E29" s="230"/>
      <c r="F29" s="231"/>
      <c r="G29" s="231">
        <f>SUMIF(AG30:AG37,"&lt;&gt;NOR",G30:G37)</f>
        <v>0</v>
      </c>
      <c r="H29" s="231"/>
      <c r="I29" s="231">
        <f>SUM(I30:I37)</f>
        <v>0</v>
      </c>
      <c r="J29" s="231"/>
      <c r="K29" s="231">
        <f>SUM(K30:K37)</f>
        <v>0</v>
      </c>
      <c r="L29" s="231"/>
      <c r="M29" s="231">
        <f>SUM(M30:M37)</f>
        <v>0</v>
      </c>
      <c r="N29" s="230"/>
      <c r="O29" s="230">
        <f>SUM(O30:O37)</f>
        <v>0.05</v>
      </c>
      <c r="P29" s="230"/>
      <c r="Q29" s="230">
        <f>SUM(Q30:Q37)</f>
        <v>0</v>
      </c>
      <c r="R29" s="231"/>
      <c r="S29" s="231"/>
      <c r="T29" s="232"/>
      <c r="U29" s="226"/>
      <c r="V29" s="226">
        <f>SUM(V30:V37)</f>
        <v>8.1900000000000013</v>
      </c>
      <c r="W29" s="226"/>
      <c r="X29" s="226"/>
      <c r="Y29" s="226"/>
      <c r="AG29" t="s">
        <v>151</v>
      </c>
    </row>
    <row r="30" spans="1:60" outlineLevel="1" x14ac:dyDescent="0.25">
      <c r="A30" s="241">
        <v>20</v>
      </c>
      <c r="B30" s="242" t="s">
        <v>284</v>
      </c>
      <c r="C30" s="250" t="s">
        <v>285</v>
      </c>
      <c r="D30" s="243" t="s">
        <v>166</v>
      </c>
      <c r="E30" s="244">
        <v>14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 t="s">
        <v>238</v>
      </c>
      <c r="S30" s="246" t="s">
        <v>233</v>
      </c>
      <c r="T30" s="247" t="s">
        <v>233</v>
      </c>
      <c r="U30" s="224">
        <v>0.114</v>
      </c>
      <c r="V30" s="224">
        <f>ROUND(E30*U30,2)</f>
        <v>1.6</v>
      </c>
      <c r="W30" s="224"/>
      <c r="X30" s="224" t="s">
        <v>157</v>
      </c>
      <c r="Y30" s="224" t="s">
        <v>158</v>
      </c>
      <c r="Z30" s="213"/>
      <c r="AA30" s="213"/>
      <c r="AB30" s="213"/>
      <c r="AC30" s="213"/>
      <c r="AD30" s="213"/>
      <c r="AE30" s="213"/>
      <c r="AF30" s="213"/>
      <c r="AG30" s="213" t="s">
        <v>234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5">
      <c r="A31" s="241">
        <v>21</v>
      </c>
      <c r="B31" s="242" t="s">
        <v>286</v>
      </c>
      <c r="C31" s="250" t="s">
        <v>287</v>
      </c>
      <c r="D31" s="243" t="s">
        <v>166</v>
      </c>
      <c r="E31" s="244">
        <v>32</v>
      </c>
      <c r="F31" s="245"/>
      <c r="G31" s="246">
        <f>ROUND(E31*F31,2)</f>
        <v>0</v>
      </c>
      <c r="H31" s="245"/>
      <c r="I31" s="246">
        <f>ROUND(E31*H31,2)</f>
        <v>0</v>
      </c>
      <c r="J31" s="245"/>
      <c r="K31" s="246">
        <f>ROUND(E31*J31,2)</f>
        <v>0</v>
      </c>
      <c r="L31" s="246">
        <v>21</v>
      </c>
      <c r="M31" s="246">
        <f>G31*(1+L31/100)</f>
        <v>0</v>
      </c>
      <c r="N31" s="244">
        <v>0</v>
      </c>
      <c r="O31" s="244">
        <f>ROUND(E31*N31,2)</f>
        <v>0</v>
      </c>
      <c r="P31" s="244">
        <v>0</v>
      </c>
      <c r="Q31" s="244">
        <f>ROUND(E31*P31,2)</f>
        <v>0</v>
      </c>
      <c r="R31" s="246" t="s">
        <v>238</v>
      </c>
      <c r="S31" s="246" t="s">
        <v>233</v>
      </c>
      <c r="T31" s="247" t="s">
        <v>233</v>
      </c>
      <c r="U31" s="224">
        <v>0.155</v>
      </c>
      <c r="V31" s="224">
        <f>ROUND(E31*U31,2)</f>
        <v>4.96</v>
      </c>
      <c r="W31" s="224"/>
      <c r="X31" s="224" t="s">
        <v>157</v>
      </c>
      <c r="Y31" s="224" t="s">
        <v>158</v>
      </c>
      <c r="Z31" s="213"/>
      <c r="AA31" s="213"/>
      <c r="AB31" s="213"/>
      <c r="AC31" s="213"/>
      <c r="AD31" s="213"/>
      <c r="AE31" s="213"/>
      <c r="AF31" s="213"/>
      <c r="AG31" s="213" t="s">
        <v>234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5">
      <c r="A32" s="241">
        <v>22</v>
      </c>
      <c r="B32" s="242" t="s">
        <v>288</v>
      </c>
      <c r="C32" s="250" t="s">
        <v>289</v>
      </c>
      <c r="D32" s="243" t="s">
        <v>237</v>
      </c>
      <c r="E32" s="244">
        <v>8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6" t="s">
        <v>238</v>
      </c>
      <c r="S32" s="246" t="s">
        <v>233</v>
      </c>
      <c r="T32" s="247" t="s">
        <v>233</v>
      </c>
      <c r="U32" s="224">
        <v>0.20399999999999999</v>
      </c>
      <c r="V32" s="224">
        <f>ROUND(E32*U32,2)</f>
        <v>1.63</v>
      </c>
      <c r="W32" s="224"/>
      <c r="X32" s="224" t="s">
        <v>157</v>
      </c>
      <c r="Y32" s="224" t="s">
        <v>259</v>
      </c>
      <c r="Z32" s="213"/>
      <c r="AA32" s="213"/>
      <c r="AB32" s="213"/>
      <c r="AC32" s="213"/>
      <c r="AD32" s="213"/>
      <c r="AE32" s="213"/>
      <c r="AF32" s="213"/>
      <c r="AG32" s="213" t="s">
        <v>234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30.6" outlineLevel="1" x14ac:dyDescent="0.25">
      <c r="A33" s="241">
        <v>23</v>
      </c>
      <c r="B33" s="242" t="s">
        <v>290</v>
      </c>
      <c r="C33" s="250" t="s">
        <v>291</v>
      </c>
      <c r="D33" s="243" t="s">
        <v>166</v>
      </c>
      <c r="E33" s="244">
        <v>10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3.4000000000000002E-4</v>
      </c>
      <c r="O33" s="244">
        <f>ROUND(E33*N33,2)</f>
        <v>0</v>
      </c>
      <c r="P33" s="244">
        <v>0</v>
      </c>
      <c r="Q33" s="244">
        <f>ROUND(E33*P33,2)</f>
        <v>0</v>
      </c>
      <c r="R33" s="246" t="s">
        <v>292</v>
      </c>
      <c r="S33" s="246" t="s">
        <v>233</v>
      </c>
      <c r="T33" s="247" t="s">
        <v>233</v>
      </c>
      <c r="U33" s="224">
        <v>0</v>
      </c>
      <c r="V33" s="224">
        <f>ROUND(E33*U33,2)</f>
        <v>0</v>
      </c>
      <c r="W33" s="224"/>
      <c r="X33" s="224" t="s">
        <v>293</v>
      </c>
      <c r="Y33" s="224" t="s">
        <v>158</v>
      </c>
      <c r="Z33" s="213"/>
      <c r="AA33" s="213"/>
      <c r="AB33" s="213"/>
      <c r="AC33" s="213"/>
      <c r="AD33" s="213"/>
      <c r="AE33" s="213"/>
      <c r="AF33" s="213"/>
      <c r="AG33" s="213" t="s">
        <v>294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30.6" outlineLevel="1" x14ac:dyDescent="0.25">
      <c r="A34" s="241">
        <v>24</v>
      </c>
      <c r="B34" s="242" t="s">
        <v>295</v>
      </c>
      <c r="C34" s="250" t="s">
        <v>296</v>
      </c>
      <c r="D34" s="243" t="s">
        <v>166</v>
      </c>
      <c r="E34" s="244">
        <v>4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8.0000000000000004E-4</v>
      </c>
      <c r="O34" s="244">
        <f>ROUND(E34*N34,2)</f>
        <v>0</v>
      </c>
      <c r="P34" s="244">
        <v>0</v>
      </c>
      <c r="Q34" s="244">
        <f>ROUND(E34*P34,2)</f>
        <v>0</v>
      </c>
      <c r="R34" s="246" t="s">
        <v>292</v>
      </c>
      <c r="S34" s="246" t="s">
        <v>233</v>
      </c>
      <c r="T34" s="247" t="s">
        <v>233</v>
      </c>
      <c r="U34" s="224">
        <v>0</v>
      </c>
      <c r="V34" s="224">
        <f>ROUND(E34*U34,2)</f>
        <v>0</v>
      </c>
      <c r="W34" s="224"/>
      <c r="X34" s="224" t="s">
        <v>293</v>
      </c>
      <c r="Y34" s="224" t="s">
        <v>158</v>
      </c>
      <c r="Z34" s="213"/>
      <c r="AA34" s="213"/>
      <c r="AB34" s="213"/>
      <c r="AC34" s="213"/>
      <c r="AD34" s="213"/>
      <c r="AE34" s="213"/>
      <c r="AF34" s="213"/>
      <c r="AG34" s="213" t="s">
        <v>294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30.6" outlineLevel="1" x14ac:dyDescent="0.25">
      <c r="A35" s="234">
        <v>25</v>
      </c>
      <c r="B35" s="235" t="s">
        <v>297</v>
      </c>
      <c r="C35" s="251" t="s">
        <v>298</v>
      </c>
      <c r="D35" s="236" t="s">
        <v>166</v>
      </c>
      <c r="E35" s="237">
        <v>32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7">
        <v>1.41E-3</v>
      </c>
      <c r="O35" s="237">
        <f>ROUND(E35*N35,2)</f>
        <v>0.05</v>
      </c>
      <c r="P35" s="237">
        <v>0</v>
      </c>
      <c r="Q35" s="237">
        <f>ROUND(E35*P35,2)</f>
        <v>0</v>
      </c>
      <c r="R35" s="239" t="s">
        <v>292</v>
      </c>
      <c r="S35" s="239" t="s">
        <v>233</v>
      </c>
      <c r="T35" s="240" t="s">
        <v>233</v>
      </c>
      <c r="U35" s="224">
        <v>0</v>
      </c>
      <c r="V35" s="224">
        <f>ROUND(E35*U35,2)</f>
        <v>0</v>
      </c>
      <c r="W35" s="224"/>
      <c r="X35" s="224" t="s">
        <v>293</v>
      </c>
      <c r="Y35" s="224" t="s">
        <v>299</v>
      </c>
      <c r="Z35" s="213"/>
      <c r="AA35" s="213"/>
      <c r="AB35" s="213"/>
      <c r="AC35" s="213"/>
      <c r="AD35" s="213"/>
      <c r="AE35" s="213"/>
      <c r="AF35" s="213"/>
      <c r="AG35" s="213" t="s">
        <v>294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5">
      <c r="A36" s="220">
        <v>26</v>
      </c>
      <c r="B36" s="221" t="s">
        <v>300</v>
      </c>
      <c r="C36" s="261" t="s">
        <v>301</v>
      </c>
      <c r="D36" s="222" t="s">
        <v>0</v>
      </c>
      <c r="E36" s="256"/>
      <c r="F36" s="225"/>
      <c r="G36" s="224">
        <f>ROUND(E36*F36,2)</f>
        <v>0</v>
      </c>
      <c r="H36" s="225"/>
      <c r="I36" s="224">
        <f>ROUND(E36*H36,2)</f>
        <v>0</v>
      </c>
      <c r="J36" s="225"/>
      <c r="K36" s="224">
        <f>ROUND(E36*J36,2)</f>
        <v>0</v>
      </c>
      <c r="L36" s="224">
        <v>21</v>
      </c>
      <c r="M36" s="224">
        <f>G36*(1+L36/100)</f>
        <v>0</v>
      </c>
      <c r="N36" s="223">
        <v>0</v>
      </c>
      <c r="O36" s="223">
        <f>ROUND(E36*N36,2)</f>
        <v>0</v>
      </c>
      <c r="P36" s="223">
        <v>0</v>
      </c>
      <c r="Q36" s="223">
        <f>ROUND(E36*P36,2)</f>
        <v>0</v>
      </c>
      <c r="R36" s="224" t="s">
        <v>232</v>
      </c>
      <c r="S36" s="224" t="s">
        <v>233</v>
      </c>
      <c r="T36" s="224" t="s">
        <v>302</v>
      </c>
      <c r="U36" s="224">
        <v>0</v>
      </c>
      <c r="V36" s="224">
        <f>ROUND(E36*U36,2)</f>
        <v>0</v>
      </c>
      <c r="W36" s="224"/>
      <c r="X36" s="224" t="s">
        <v>303</v>
      </c>
      <c r="Y36" s="224" t="s">
        <v>158</v>
      </c>
      <c r="Z36" s="213"/>
      <c r="AA36" s="213"/>
      <c r="AB36" s="213"/>
      <c r="AC36" s="213"/>
      <c r="AD36" s="213"/>
      <c r="AE36" s="213"/>
      <c r="AF36" s="213"/>
      <c r="AG36" s="213" t="s">
        <v>304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2" x14ac:dyDescent="0.25">
      <c r="A37" s="220"/>
      <c r="B37" s="221"/>
      <c r="C37" s="262" t="s">
        <v>305</v>
      </c>
      <c r="D37" s="257"/>
      <c r="E37" s="257"/>
      <c r="F37" s="257"/>
      <c r="G37" s="257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3"/>
      <c r="AA37" s="213"/>
      <c r="AB37" s="213"/>
      <c r="AC37" s="213"/>
      <c r="AD37" s="213"/>
      <c r="AE37" s="213"/>
      <c r="AF37" s="213"/>
      <c r="AG37" s="213" t="s">
        <v>306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x14ac:dyDescent="0.25">
      <c r="A38" s="227" t="s">
        <v>150</v>
      </c>
      <c r="B38" s="228" t="s">
        <v>96</v>
      </c>
      <c r="C38" s="249" t="s">
        <v>97</v>
      </c>
      <c r="D38" s="229"/>
      <c r="E38" s="230"/>
      <c r="F38" s="231"/>
      <c r="G38" s="231">
        <f>SUMIF(AG39:AG53,"&lt;&gt;NOR",G39:G53)</f>
        <v>0</v>
      </c>
      <c r="H38" s="231"/>
      <c r="I38" s="231">
        <f>SUM(I39:I53)</f>
        <v>0</v>
      </c>
      <c r="J38" s="231"/>
      <c r="K38" s="231">
        <f>SUM(K39:K53)</f>
        <v>0</v>
      </c>
      <c r="L38" s="231"/>
      <c r="M38" s="231">
        <f>SUM(M39:M53)</f>
        <v>0</v>
      </c>
      <c r="N38" s="230"/>
      <c r="O38" s="230">
        <f>SUM(O39:O53)</f>
        <v>0.02</v>
      </c>
      <c r="P38" s="230"/>
      <c r="Q38" s="230">
        <f>SUM(Q39:Q53)</f>
        <v>0</v>
      </c>
      <c r="R38" s="231"/>
      <c r="S38" s="231"/>
      <c r="T38" s="232"/>
      <c r="U38" s="226"/>
      <c r="V38" s="226">
        <f>SUM(V39:V53)</f>
        <v>14.63</v>
      </c>
      <c r="W38" s="226"/>
      <c r="X38" s="226"/>
      <c r="Y38" s="226"/>
      <c r="AG38" t="s">
        <v>151</v>
      </c>
    </row>
    <row r="39" spans="1:60" ht="20.399999999999999" outlineLevel="1" x14ac:dyDescent="0.25">
      <c r="A39" s="234">
        <v>27</v>
      </c>
      <c r="B39" s="235" t="s">
        <v>307</v>
      </c>
      <c r="C39" s="251" t="s">
        <v>308</v>
      </c>
      <c r="D39" s="236" t="s">
        <v>166</v>
      </c>
      <c r="E39" s="237">
        <v>28</v>
      </c>
      <c r="F39" s="238"/>
      <c r="G39" s="239">
        <f>ROUND(E39*F39,2)</f>
        <v>0</v>
      </c>
      <c r="H39" s="238"/>
      <c r="I39" s="239">
        <f>ROUND(E39*H39,2)</f>
        <v>0</v>
      </c>
      <c r="J39" s="238"/>
      <c r="K39" s="239">
        <f>ROUND(E39*J39,2)</f>
        <v>0</v>
      </c>
      <c r="L39" s="239">
        <v>21</v>
      </c>
      <c r="M39" s="239">
        <f>G39*(1+L39/100)</f>
        <v>0</v>
      </c>
      <c r="N39" s="237">
        <v>0</v>
      </c>
      <c r="O39" s="237">
        <f>ROUND(E39*N39,2)</f>
        <v>0</v>
      </c>
      <c r="P39" s="237">
        <v>0</v>
      </c>
      <c r="Q39" s="237">
        <f>ROUND(E39*P39,2)</f>
        <v>0</v>
      </c>
      <c r="R39" s="239" t="s">
        <v>309</v>
      </c>
      <c r="S39" s="239" t="s">
        <v>233</v>
      </c>
      <c r="T39" s="240" t="s">
        <v>233</v>
      </c>
      <c r="U39" s="224">
        <v>4.8000000000000001E-2</v>
      </c>
      <c r="V39" s="224">
        <f>ROUND(E39*U39,2)</f>
        <v>1.34</v>
      </c>
      <c r="W39" s="224"/>
      <c r="X39" s="224" t="s">
        <v>157</v>
      </c>
      <c r="Y39" s="224" t="s">
        <v>158</v>
      </c>
      <c r="Z39" s="213"/>
      <c r="AA39" s="213"/>
      <c r="AB39" s="213"/>
      <c r="AC39" s="213"/>
      <c r="AD39" s="213"/>
      <c r="AE39" s="213"/>
      <c r="AF39" s="213"/>
      <c r="AG39" s="213" t="s">
        <v>234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2" x14ac:dyDescent="0.25">
      <c r="A40" s="220"/>
      <c r="B40" s="221"/>
      <c r="C40" s="263" t="s">
        <v>310</v>
      </c>
      <c r="D40" s="258"/>
      <c r="E40" s="258"/>
      <c r="F40" s="258"/>
      <c r="G40" s="258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3"/>
      <c r="AA40" s="213"/>
      <c r="AB40" s="213"/>
      <c r="AC40" s="213"/>
      <c r="AD40" s="213"/>
      <c r="AE40" s="213"/>
      <c r="AF40" s="213"/>
      <c r="AG40" s="213" t="s">
        <v>306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5">
      <c r="A41" s="234">
        <v>28</v>
      </c>
      <c r="B41" s="235" t="s">
        <v>311</v>
      </c>
      <c r="C41" s="251" t="s">
        <v>312</v>
      </c>
      <c r="D41" s="236" t="s">
        <v>166</v>
      </c>
      <c r="E41" s="237">
        <v>6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7">
        <v>3.4000000000000002E-4</v>
      </c>
      <c r="O41" s="237">
        <f>ROUND(E41*N41,2)</f>
        <v>0</v>
      </c>
      <c r="P41" s="237">
        <v>0</v>
      </c>
      <c r="Q41" s="237">
        <f>ROUND(E41*P41,2)</f>
        <v>0</v>
      </c>
      <c r="R41" s="239" t="s">
        <v>238</v>
      </c>
      <c r="S41" s="239" t="s">
        <v>233</v>
      </c>
      <c r="T41" s="240" t="s">
        <v>233</v>
      </c>
      <c r="U41" s="224">
        <v>0.32</v>
      </c>
      <c r="V41" s="224">
        <f>ROUND(E41*U41,2)</f>
        <v>1.92</v>
      </c>
      <c r="W41" s="224"/>
      <c r="X41" s="224" t="s">
        <v>157</v>
      </c>
      <c r="Y41" s="224" t="s">
        <v>158</v>
      </c>
      <c r="Z41" s="213"/>
      <c r="AA41" s="213"/>
      <c r="AB41" s="213"/>
      <c r="AC41" s="213"/>
      <c r="AD41" s="213"/>
      <c r="AE41" s="213"/>
      <c r="AF41" s="213"/>
      <c r="AG41" s="213" t="s">
        <v>234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2" x14ac:dyDescent="0.25">
      <c r="A42" s="220"/>
      <c r="B42" s="221"/>
      <c r="C42" s="263" t="s">
        <v>313</v>
      </c>
      <c r="D42" s="258"/>
      <c r="E42" s="258"/>
      <c r="F42" s="258"/>
      <c r="G42" s="258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3"/>
      <c r="AA42" s="213"/>
      <c r="AB42" s="213"/>
      <c r="AC42" s="213"/>
      <c r="AD42" s="213"/>
      <c r="AE42" s="213"/>
      <c r="AF42" s="213"/>
      <c r="AG42" s="213" t="s">
        <v>306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2" x14ac:dyDescent="0.25">
      <c r="A43" s="220"/>
      <c r="B43" s="221"/>
      <c r="C43" s="264" t="s">
        <v>314</v>
      </c>
      <c r="D43" s="259"/>
      <c r="E43" s="259"/>
      <c r="F43" s="259"/>
      <c r="G43" s="259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3"/>
      <c r="AA43" s="213"/>
      <c r="AB43" s="213"/>
      <c r="AC43" s="213"/>
      <c r="AD43" s="213"/>
      <c r="AE43" s="213"/>
      <c r="AF43" s="213"/>
      <c r="AG43" s="213" t="s">
        <v>226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5">
      <c r="A44" s="234">
        <v>29</v>
      </c>
      <c r="B44" s="235" t="s">
        <v>315</v>
      </c>
      <c r="C44" s="251" t="s">
        <v>316</v>
      </c>
      <c r="D44" s="236" t="s">
        <v>166</v>
      </c>
      <c r="E44" s="237">
        <v>22</v>
      </c>
      <c r="F44" s="238"/>
      <c r="G44" s="239">
        <f>ROUND(E44*F44,2)</f>
        <v>0</v>
      </c>
      <c r="H44" s="238"/>
      <c r="I44" s="239">
        <f>ROUND(E44*H44,2)</f>
        <v>0</v>
      </c>
      <c r="J44" s="238"/>
      <c r="K44" s="239">
        <f>ROUND(E44*J44,2)</f>
        <v>0</v>
      </c>
      <c r="L44" s="239">
        <v>21</v>
      </c>
      <c r="M44" s="239">
        <f>G44*(1+L44/100)</f>
        <v>0</v>
      </c>
      <c r="N44" s="237">
        <v>4.6999999999999999E-4</v>
      </c>
      <c r="O44" s="237">
        <f>ROUND(E44*N44,2)</f>
        <v>0.01</v>
      </c>
      <c r="P44" s="237">
        <v>0</v>
      </c>
      <c r="Q44" s="237">
        <f>ROUND(E44*P44,2)</f>
        <v>0</v>
      </c>
      <c r="R44" s="239" t="s">
        <v>238</v>
      </c>
      <c r="S44" s="239" t="s">
        <v>233</v>
      </c>
      <c r="T44" s="240" t="s">
        <v>233</v>
      </c>
      <c r="U44" s="224">
        <v>0.35899999999999999</v>
      </c>
      <c r="V44" s="224">
        <f>ROUND(E44*U44,2)</f>
        <v>7.9</v>
      </c>
      <c r="W44" s="224"/>
      <c r="X44" s="224" t="s">
        <v>157</v>
      </c>
      <c r="Y44" s="224" t="s">
        <v>158</v>
      </c>
      <c r="Z44" s="213"/>
      <c r="AA44" s="213"/>
      <c r="AB44" s="213"/>
      <c r="AC44" s="213"/>
      <c r="AD44" s="213"/>
      <c r="AE44" s="213"/>
      <c r="AF44" s="213"/>
      <c r="AG44" s="213" t="s">
        <v>234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2" x14ac:dyDescent="0.25">
      <c r="A45" s="220"/>
      <c r="B45" s="221"/>
      <c r="C45" s="263" t="s">
        <v>313</v>
      </c>
      <c r="D45" s="258"/>
      <c r="E45" s="258"/>
      <c r="F45" s="258"/>
      <c r="G45" s="258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3"/>
      <c r="AA45" s="213"/>
      <c r="AB45" s="213"/>
      <c r="AC45" s="213"/>
      <c r="AD45" s="213"/>
      <c r="AE45" s="213"/>
      <c r="AF45" s="213"/>
      <c r="AG45" s="213" t="s">
        <v>306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2" x14ac:dyDescent="0.25">
      <c r="A46" s="220"/>
      <c r="B46" s="221"/>
      <c r="C46" s="264" t="s">
        <v>314</v>
      </c>
      <c r="D46" s="259"/>
      <c r="E46" s="259"/>
      <c r="F46" s="259"/>
      <c r="G46" s="259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3"/>
      <c r="AA46" s="213"/>
      <c r="AB46" s="213"/>
      <c r="AC46" s="213"/>
      <c r="AD46" s="213"/>
      <c r="AE46" s="213"/>
      <c r="AF46" s="213"/>
      <c r="AG46" s="213" t="s">
        <v>226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5">
      <c r="A47" s="234">
        <v>30</v>
      </c>
      <c r="B47" s="235" t="s">
        <v>317</v>
      </c>
      <c r="C47" s="251" t="s">
        <v>318</v>
      </c>
      <c r="D47" s="236" t="s">
        <v>237</v>
      </c>
      <c r="E47" s="237">
        <v>4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7">
        <v>0</v>
      </c>
      <c r="O47" s="237">
        <f>ROUND(E47*N47,2)</f>
        <v>0</v>
      </c>
      <c r="P47" s="237">
        <v>0</v>
      </c>
      <c r="Q47" s="237">
        <f>ROUND(E47*P47,2)</f>
        <v>0</v>
      </c>
      <c r="R47" s="239" t="s">
        <v>238</v>
      </c>
      <c r="S47" s="239" t="s">
        <v>233</v>
      </c>
      <c r="T47" s="240" t="s">
        <v>233</v>
      </c>
      <c r="U47" s="224">
        <v>0.14799999999999999</v>
      </c>
      <c r="V47" s="224">
        <f>ROUND(E47*U47,2)</f>
        <v>0.59</v>
      </c>
      <c r="W47" s="224"/>
      <c r="X47" s="224" t="s">
        <v>157</v>
      </c>
      <c r="Y47" s="224" t="s">
        <v>158</v>
      </c>
      <c r="Z47" s="213"/>
      <c r="AA47" s="213"/>
      <c r="AB47" s="213"/>
      <c r="AC47" s="213"/>
      <c r="AD47" s="213"/>
      <c r="AE47" s="213"/>
      <c r="AF47" s="213"/>
      <c r="AG47" s="213" t="s">
        <v>234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2" x14ac:dyDescent="0.25">
      <c r="A48" s="220"/>
      <c r="B48" s="221"/>
      <c r="C48" s="263" t="s">
        <v>319</v>
      </c>
      <c r="D48" s="258"/>
      <c r="E48" s="258"/>
      <c r="F48" s="258"/>
      <c r="G48" s="258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3"/>
      <c r="AA48" s="213"/>
      <c r="AB48" s="213"/>
      <c r="AC48" s="213"/>
      <c r="AD48" s="213"/>
      <c r="AE48" s="213"/>
      <c r="AF48" s="213"/>
      <c r="AG48" s="213" t="s">
        <v>306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5">
      <c r="A49" s="241">
        <v>31</v>
      </c>
      <c r="B49" s="242" t="s">
        <v>320</v>
      </c>
      <c r="C49" s="250" t="s">
        <v>321</v>
      </c>
      <c r="D49" s="243" t="s">
        <v>243</v>
      </c>
      <c r="E49" s="244">
        <v>1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4">
        <v>8.9099999999999995E-3</v>
      </c>
      <c r="O49" s="244">
        <f>ROUND(E49*N49,2)</f>
        <v>0.01</v>
      </c>
      <c r="P49" s="244">
        <v>0</v>
      </c>
      <c r="Q49" s="244">
        <f>ROUND(E49*P49,2)</f>
        <v>0</v>
      </c>
      <c r="R49" s="246" t="s">
        <v>238</v>
      </c>
      <c r="S49" s="246" t="s">
        <v>233</v>
      </c>
      <c r="T49" s="247" t="s">
        <v>233</v>
      </c>
      <c r="U49" s="224">
        <v>2.1619999999999999</v>
      </c>
      <c r="V49" s="224">
        <f>ROUND(E49*U49,2)</f>
        <v>2.16</v>
      </c>
      <c r="W49" s="224"/>
      <c r="X49" s="224" t="s">
        <v>157</v>
      </c>
      <c r="Y49" s="224" t="s">
        <v>259</v>
      </c>
      <c r="Z49" s="213"/>
      <c r="AA49" s="213"/>
      <c r="AB49" s="213"/>
      <c r="AC49" s="213"/>
      <c r="AD49" s="213"/>
      <c r="AE49" s="213"/>
      <c r="AF49" s="213"/>
      <c r="AG49" s="213" t="s">
        <v>234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5">
      <c r="A50" s="234">
        <v>32</v>
      </c>
      <c r="B50" s="235" t="s">
        <v>322</v>
      </c>
      <c r="C50" s="251" t="s">
        <v>323</v>
      </c>
      <c r="D50" s="236" t="s">
        <v>237</v>
      </c>
      <c r="E50" s="237">
        <v>4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7">
        <v>9.0000000000000006E-5</v>
      </c>
      <c r="O50" s="237">
        <f>ROUND(E50*N50,2)</f>
        <v>0</v>
      </c>
      <c r="P50" s="237">
        <v>0</v>
      </c>
      <c r="Q50" s="237">
        <f>ROUND(E50*P50,2)</f>
        <v>0</v>
      </c>
      <c r="R50" s="239" t="s">
        <v>238</v>
      </c>
      <c r="S50" s="239" t="s">
        <v>233</v>
      </c>
      <c r="T50" s="240" t="s">
        <v>233</v>
      </c>
      <c r="U50" s="224">
        <v>0.18</v>
      </c>
      <c r="V50" s="224">
        <f>ROUND(E50*U50,2)</f>
        <v>0.72</v>
      </c>
      <c r="W50" s="224"/>
      <c r="X50" s="224" t="s">
        <v>157</v>
      </c>
      <c r="Y50" s="224" t="s">
        <v>158</v>
      </c>
      <c r="Z50" s="213"/>
      <c r="AA50" s="213"/>
      <c r="AB50" s="213"/>
      <c r="AC50" s="213"/>
      <c r="AD50" s="213"/>
      <c r="AE50" s="213"/>
      <c r="AF50" s="213"/>
      <c r="AG50" s="213" t="s">
        <v>234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2" x14ac:dyDescent="0.25">
      <c r="A51" s="220"/>
      <c r="B51" s="221"/>
      <c r="C51" s="263" t="s">
        <v>324</v>
      </c>
      <c r="D51" s="258"/>
      <c r="E51" s="258"/>
      <c r="F51" s="258"/>
      <c r="G51" s="258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3"/>
      <c r="AA51" s="213"/>
      <c r="AB51" s="213"/>
      <c r="AC51" s="213"/>
      <c r="AD51" s="213"/>
      <c r="AE51" s="213"/>
      <c r="AF51" s="213"/>
      <c r="AG51" s="213" t="s">
        <v>306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5">
      <c r="A52" s="220">
        <v>33</v>
      </c>
      <c r="B52" s="221" t="s">
        <v>325</v>
      </c>
      <c r="C52" s="261" t="s">
        <v>326</v>
      </c>
      <c r="D52" s="222" t="s">
        <v>0</v>
      </c>
      <c r="E52" s="256"/>
      <c r="F52" s="225"/>
      <c r="G52" s="224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21</v>
      </c>
      <c r="M52" s="224">
        <f>G52*(1+L52/100)</f>
        <v>0</v>
      </c>
      <c r="N52" s="223">
        <v>0</v>
      </c>
      <c r="O52" s="223">
        <f>ROUND(E52*N52,2)</f>
        <v>0</v>
      </c>
      <c r="P52" s="223">
        <v>0</v>
      </c>
      <c r="Q52" s="223">
        <f>ROUND(E52*P52,2)</f>
        <v>0</v>
      </c>
      <c r="R52" s="224" t="s">
        <v>238</v>
      </c>
      <c r="S52" s="224" t="s">
        <v>233</v>
      </c>
      <c r="T52" s="224" t="s">
        <v>233</v>
      </c>
      <c r="U52" s="224">
        <v>0</v>
      </c>
      <c r="V52" s="224">
        <f>ROUND(E52*U52,2)</f>
        <v>0</v>
      </c>
      <c r="W52" s="224"/>
      <c r="X52" s="224" t="s">
        <v>303</v>
      </c>
      <c r="Y52" s="224" t="s">
        <v>158</v>
      </c>
      <c r="Z52" s="213"/>
      <c r="AA52" s="213"/>
      <c r="AB52" s="213"/>
      <c r="AC52" s="213"/>
      <c r="AD52" s="213"/>
      <c r="AE52" s="213"/>
      <c r="AF52" s="213"/>
      <c r="AG52" s="213" t="s">
        <v>304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2" x14ac:dyDescent="0.25">
      <c r="A53" s="220"/>
      <c r="B53" s="221"/>
      <c r="C53" s="262" t="s">
        <v>327</v>
      </c>
      <c r="D53" s="257"/>
      <c r="E53" s="257"/>
      <c r="F53" s="257"/>
      <c r="G53" s="257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3"/>
      <c r="AA53" s="213"/>
      <c r="AB53" s="213"/>
      <c r="AC53" s="213"/>
      <c r="AD53" s="213"/>
      <c r="AE53" s="213"/>
      <c r="AF53" s="213"/>
      <c r="AG53" s="213" t="s">
        <v>306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x14ac:dyDescent="0.25">
      <c r="A54" s="227" t="s">
        <v>150</v>
      </c>
      <c r="B54" s="228" t="s">
        <v>98</v>
      </c>
      <c r="C54" s="249" t="s">
        <v>99</v>
      </c>
      <c r="D54" s="229"/>
      <c r="E54" s="230"/>
      <c r="F54" s="231"/>
      <c r="G54" s="231">
        <f>SUMIF(AG55:AG79,"&lt;&gt;NOR",G55:G79)</f>
        <v>0</v>
      </c>
      <c r="H54" s="231"/>
      <c r="I54" s="231">
        <f>SUM(I55:I79)</f>
        <v>0</v>
      </c>
      <c r="J54" s="231"/>
      <c r="K54" s="231">
        <f>SUM(K55:K79)</f>
        <v>0</v>
      </c>
      <c r="L54" s="231"/>
      <c r="M54" s="231">
        <f>SUM(M55:M79)</f>
        <v>0</v>
      </c>
      <c r="N54" s="230"/>
      <c r="O54" s="230">
        <f>SUM(O55:O79)</f>
        <v>0.04</v>
      </c>
      <c r="P54" s="230"/>
      <c r="Q54" s="230">
        <f>SUM(Q55:Q79)</f>
        <v>0</v>
      </c>
      <c r="R54" s="231"/>
      <c r="S54" s="231"/>
      <c r="T54" s="232"/>
      <c r="U54" s="226"/>
      <c r="V54" s="226">
        <f>SUM(V55:V79)</f>
        <v>9.2099999999999991</v>
      </c>
      <c r="W54" s="226"/>
      <c r="X54" s="226"/>
      <c r="Y54" s="226"/>
      <c r="AG54" t="s">
        <v>151</v>
      </c>
    </row>
    <row r="55" spans="1:60" ht="20.399999999999999" outlineLevel="1" x14ac:dyDescent="0.25">
      <c r="A55" s="234">
        <v>34</v>
      </c>
      <c r="B55" s="235" t="s">
        <v>328</v>
      </c>
      <c r="C55" s="251" t="s">
        <v>329</v>
      </c>
      <c r="D55" s="236" t="s">
        <v>166</v>
      </c>
      <c r="E55" s="237">
        <v>14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21</v>
      </c>
      <c r="M55" s="239">
        <f>G55*(1+L55/100)</f>
        <v>0</v>
      </c>
      <c r="N55" s="237">
        <v>4.8000000000000001E-4</v>
      </c>
      <c r="O55" s="237">
        <f>ROUND(E55*N55,2)</f>
        <v>0.01</v>
      </c>
      <c r="P55" s="237">
        <v>0</v>
      </c>
      <c r="Q55" s="237">
        <f>ROUND(E55*P55,2)</f>
        <v>0</v>
      </c>
      <c r="R55" s="239" t="s">
        <v>238</v>
      </c>
      <c r="S55" s="239" t="s">
        <v>233</v>
      </c>
      <c r="T55" s="240" t="s">
        <v>233</v>
      </c>
      <c r="U55" s="224">
        <v>0.27889999999999998</v>
      </c>
      <c r="V55" s="224">
        <f>ROUND(E55*U55,2)</f>
        <v>3.9</v>
      </c>
      <c r="W55" s="224"/>
      <c r="X55" s="224" t="s">
        <v>157</v>
      </c>
      <c r="Y55" s="224" t="s">
        <v>158</v>
      </c>
      <c r="Z55" s="213"/>
      <c r="AA55" s="213"/>
      <c r="AB55" s="213"/>
      <c r="AC55" s="213"/>
      <c r="AD55" s="213"/>
      <c r="AE55" s="213"/>
      <c r="AF55" s="213"/>
      <c r="AG55" s="213" t="s">
        <v>234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2" x14ac:dyDescent="0.25">
      <c r="A56" s="220"/>
      <c r="B56" s="221"/>
      <c r="C56" s="263" t="s">
        <v>330</v>
      </c>
      <c r="D56" s="258"/>
      <c r="E56" s="258"/>
      <c r="F56" s="258"/>
      <c r="G56" s="258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3"/>
      <c r="AA56" s="213"/>
      <c r="AB56" s="213"/>
      <c r="AC56" s="213"/>
      <c r="AD56" s="213"/>
      <c r="AE56" s="213"/>
      <c r="AF56" s="213"/>
      <c r="AG56" s="213" t="s">
        <v>306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2" x14ac:dyDescent="0.25">
      <c r="A57" s="220"/>
      <c r="B57" s="221"/>
      <c r="C57" s="264" t="s">
        <v>331</v>
      </c>
      <c r="D57" s="259"/>
      <c r="E57" s="259"/>
      <c r="F57" s="259"/>
      <c r="G57" s="259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3"/>
      <c r="AA57" s="213"/>
      <c r="AB57" s="213"/>
      <c r="AC57" s="213"/>
      <c r="AD57" s="213"/>
      <c r="AE57" s="213"/>
      <c r="AF57" s="213"/>
      <c r="AG57" s="213" t="s">
        <v>226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3" x14ac:dyDescent="0.25">
      <c r="A58" s="220"/>
      <c r="B58" s="221"/>
      <c r="C58" s="264" t="s">
        <v>332</v>
      </c>
      <c r="D58" s="259"/>
      <c r="E58" s="259"/>
      <c r="F58" s="259"/>
      <c r="G58" s="259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3"/>
      <c r="AA58" s="213"/>
      <c r="AB58" s="213"/>
      <c r="AC58" s="213"/>
      <c r="AD58" s="213"/>
      <c r="AE58" s="213"/>
      <c r="AF58" s="213"/>
      <c r="AG58" s="213" t="s">
        <v>226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5">
      <c r="A59" s="241">
        <v>35</v>
      </c>
      <c r="B59" s="242" t="s">
        <v>333</v>
      </c>
      <c r="C59" s="250" t="s">
        <v>334</v>
      </c>
      <c r="D59" s="243" t="s">
        <v>166</v>
      </c>
      <c r="E59" s="244">
        <v>14</v>
      </c>
      <c r="F59" s="245"/>
      <c r="G59" s="246">
        <f>ROUND(E59*F59,2)</f>
        <v>0</v>
      </c>
      <c r="H59" s="245"/>
      <c r="I59" s="246">
        <f>ROUND(E59*H59,2)</f>
        <v>0</v>
      </c>
      <c r="J59" s="245"/>
      <c r="K59" s="246">
        <f>ROUND(E59*J59,2)</f>
        <v>0</v>
      </c>
      <c r="L59" s="246">
        <v>21</v>
      </c>
      <c r="M59" s="246">
        <f>G59*(1+L59/100)</f>
        <v>0</v>
      </c>
      <c r="N59" s="244">
        <v>0</v>
      </c>
      <c r="O59" s="244">
        <f>ROUND(E59*N59,2)</f>
        <v>0</v>
      </c>
      <c r="P59" s="244">
        <v>0</v>
      </c>
      <c r="Q59" s="244">
        <f>ROUND(E59*P59,2)</f>
        <v>0</v>
      </c>
      <c r="R59" s="246" t="s">
        <v>238</v>
      </c>
      <c r="S59" s="246" t="s">
        <v>233</v>
      </c>
      <c r="T59" s="247" t="s">
        <v>233</v>
      </c>
      <c r="U59" s="224">
        <v>8.2000000000000003E-2</v>
      </c>
      <c r="V59" s="224">
        <f>ROUND(E59*U59,2)</f>
        <v>1.1499999999999999</v>
      </c>
      <c r="W59" s="224"/>
      <c r="X59" s="224" t="s">
        <v>157</v>
      </c>
      <c r="Y59" s="224" t="s">
        <v>158</v>
      </c>
      <c r="Z59" s="213"/>
      <c r="AA59" s="213"/>
      <c r="AB59" s="213"/>
      <c r="AC59" s="213"/>
      <c r="AD59" s="213"/>
      <c r="AE59" s="213"/>
      <c r="AF59" s="213"/>
      <c r="AG59" s="213" t="s">
        <v>234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5">
      <c r="A60" s="241">
        <v>36</v>
      </c>
      <c r="B60" s="242" t="s">
        <v>335</v>
      </c>
      <c r="C60" s="250" t="s">
        <v>336</v>
      </c>
      <c r="D60" s="243" t="s">
        <v>237</v>
      </c>
      <c r="E60" s="244">
        <v>2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4">
        <v>3.1E-4</v>
      </c>
      <c r="O60" s="244">
        <f>ROUND(E60*N60,2)</f>
        <v>0</v>
      </c>
      <c r="P60" s="244">
        <v>0</v>
      </c>
      <c r="Q60" s="244">
        <f>ROUND(E60*P60,2)</f>
        <v>0</v>
      </c>
      <c r="R60" s="246" t="s">
        <v>238</v>
      </c>
      <c r="S60" s="246" t="s">
        <v>233</v>
      </c>
      <c r="T60" s="247" t="s">
        <v>233</v>
      </c>
      <c r="U60" s="224">
        <v>0.20699999999999999</v>
      </c>
      <c r="V60" s="224">
        <f>ROUND(E60*U60,2)</f>
        <v>0.41</v>
      </c>
      <c r="W60" s="224"/>
      <c r="X60" s="224" t="s">
        <v>157</v>
      </c>
      <c r="Y60" s="224" t="s">
        <v>158</v>
      </c>
      <c r="Z60" s="213"/>
      <c r="AA60" s="213"/>
      <c r="AB60" s="213"/>
      <c r="AC60" s="213"/>
      <c r="AD60" s="213"/>
      <c r="AE60" s="213"/>
      <c r="AF60" s="213"/>
      <c r="AG60" s="213" t="s">
        <v>234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5">
      <c r="A61" s="241">
        <v>37</v>
      </c>
      <c r="B61" s="242" t="s">
        <v>337</v>
      </c>
      <c r="C61" s="250" t="s">
        <v>338</v>
      </c>
      <c r="D61" s="243" t="s">
        <v>237</v>
      </c>
      <c r="E61" s="244">
        <v>1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4">
        <v>0</v>
      </c>
      <c r="O61" s="244">
        <f>ROUND(E61*N61,2)</f>
        <v>0</v>
      </c>
      <c r="P61" s="244">
        <v>0</v>
      </c>
      <c r="Q61" s="244">
        <f>ROUND(E61*P61,2)</f>
        <v>0</v>
      </c>
      <c r="R61" s="246" t="s">
        <v>238</v>
      </c>
      <c r="S61" s="246" t="s">
        <v>233</v>
      </c>
      <c r="T61" s="247" t="s">
        <v>233</v>
      </c>
      <c r="U61" s="224">
        <v>0.16500000000000001</v>
      </c>
      <c r="V61" s="224">
        <f>ROUND(E61*U61,2)</f>
        <v>0.17</v>
      </c>
      <c r="W61" s="224"/>
      <c r="X61" s="224" t="s">
        <v>157</v>
      </c>
      <c r="Y61" s="224" t="s">
        <v>158</v>
      </c>
      <c r="Z61" s="213"/>
      <c r="AA61" s="213"/>
      <c r="AB61" s="213"/>
      <c r="AC61" s="213"/>
      <c r="AD61" s="213"/>
      <c r="AE61" s="213"/>
      <c r="AF61" s="213"/>
      <c r="AG61" s="213" t="s">
        <v>234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5">
      <c r="A62" s="241">
        <v>38</v>
      </c>
      <c r="B62" s="242" t="s">
        <v>339</v>
      </c>
      <c r="C62" s="250" t="s">
        <v>340</v>
      </c>
      <c r="D62" s="243" t="s">
        <v>237</v>
      </c>
      <c r="E62" s="244">
        <v>5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0</v>
      </c>
      <c r="O62" s="244">
        <f>ROUND(E62*N62,2)</f>
        <v>0</v>
      </c>
      <c r="P62" s="244">
        <v>0</v>
      </c>
      <c r="Q62" s="244">
        <f>ROUND(E62*P62,2)</f>
        <v>0</v>
      </c>
      <c r="R62" s="246" t="s">
        <v>238</v>
      </c>
      <c r="S62" s="246" t="s">
        <v>233</v>
      </c>
      <c r="T62" s="247" t="s">
        <v>233</v>
      </c>
      <c r="U62" s="224">
        <v>0.20699999999999999</v>
      </c>
      <c r="V62" s="224">
        <f>ROUND(E62*U62,2)</f>
        <v>1.04</v>
      </c>
      <c r="W62" s="224"/>
      <c r="X62" s="224" t="s">
        <v>157</v>
      </c>
      <c r="Y62" s="224" t="s">
        <v>158</v>
      </c>
      <c r="Z62" s="213"/>
      <c r="AA62" s="213"/>
      <c r="AB62" s="213"/>
      <c r="AC62" s="213"/>
      <c r="AD62" s="213"/>
      <c r="AE62" s="213"/>
      <c r="AF62" s="213"/>
      <c r="AG62" s="213" t="s">
        <v>234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5">
      <c r="A63" s="241">
        <v>39</v>
      </c>
      <c r="B63" s="242" t="s">
        <v>341</v>
      </c>
      <c r="C63" s="250" t="s">
        <v>342</v>
      </c>
      <c r="D63" s="243" t="s">
        <v>237</v>
      </c>
      <c r="E63" s="244">
        <v>1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4">
        <v>1.64E-3</v>
      </c>
      <c r="O63" s="244">
        <f>ROUND(E63*N63,2)</f>
        <v>0</v>
      </c>
      <c r="P63" s="244">
        <v>0</v>
      </c>
      <c r="Q63" s="244">
        <f>ROUND(E63*P63,2)</f>
        <v>0</v>
      </c>
      <c r="R63" s="246" t="s">
        <v>238</v>
      </c>
      <c r="S63" s="246" t="s">
        <v>233</v>
      </c>
      <c r="T63" s="247" t="s">
        <v>233</v>
      </c>
      <c r="U63" s="224">
        <v>0.372</v>
      </c>
      <c r="V63" s="224">
        <f>ROUND(E63*U63,2)</f>
        <v>0.37</v>
      </c>
      <c r="W63" s="224"/>
      <c r="X63" s="224" t="s">
        <v>157</v>
      </c>
      <c r="Y63" s="224" t="s">
        <v>158</v>
      </c>
      <c r="Z63" s="213"/>
      <c r="AA63" s="213"/>
      <c r="AB63" s="213"/>
      <c r="AC63" s="213"/>
      <c r="AD63" s="213"/>
      <c r="AE63" s="213"/>
      <c r="AF63" s="213"/>
      <c r="AG63" s="213" t="s">
        <v>234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5">
      <c r="A64" s="234">
        <v>40</v>
      </c>
      <c r="B64" s="235" t="s">
        <v>343</v>
      </c>
      <c r="C64" s="251" t="s">
        <v>344</v>
      </c>
      <c r="D64" s="236" t="s">
        <v>166</v>
      </c>
      <c r="E64" s="237">
        <v>14</v>
      </c>
      <c r="F64" s="238"/>
      <c r="G64" s="239">
        <f>ROUND(E64*F64,2)</f>
        <v>0</v>
      </c>
      <c r="H64" s="238"/>
      <c r="I64" s="239">
        <f>ROUND(E64*H64,2)</f>
        <v>0</v>
      </c>
      <c r="J64" s="238"/>
      <c r="K64" s="239">
        <f>ROUND(E64*J64,2)</f>
        <v>0</v>
      </c>
      <c r="L64" s="239">
        <v>21</v>
      </c>
      <c r="M64" s="239">
        <f>G64*(1+L64/100)</f>
        <v>0</v>
      </c>
      <c r="N64" s="237">
        <v>1.0000000000000001E-5</v>
      </c>
      <c r="O64" s="237">
        <f>ROUND(E64*N64,2)</f>
        <v>0</v>
      </c>
      <c r="P64" s="237">
        <v>0</v>
      </c>
      <c r="Q64" s="237">
        <f>ROUND(E64*P64,2)</f>
        <v>0</v>
      </c>
      <c r="R64" s="239" t="s">
        <v>238</v>
      </c>
      <c r="S64" s="239" t="s">
        <v>233</v>
      </c>
      <c r="T64" s="240" t="s">
        <v>302</v>
      </c>
      <c r="U64" s="224">
        <v>0.124</v>
      </c>
      <c r="V64" s="224">
        <f>ROUND(E64*U64,2)</f>
        <v>1.74</v>
      </c>
      <c r="W64" s="224"/>
      <c r="X64" s="224" t="s">
        <v>157</v>
      </c>
      <c r="Y64" s="224" t="s">
        <v>158</v>
      </c>
      <c r="Z64" s="213"/>
      <c r="AA64" s="213"/>
      <c r="AB64" s="213"/>
      <c r="AC64" s="213"/>
      <c r="AD64" s="213"/>
      <c r="AE64" s="213"/>
      <c r="AF64" s="213"/>
      <c r="AG64" s="213" t="s">
        <v>234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2" x14ac:dyDescent="0.25">
      <c r="A65" s="220"/>
      <c r="B65" s="221"/>
      <c r="C65" s="252" t="s">
        <v>345</v>
      </c>
      <c r="D65" s="248"/>
      <c r="E65" s="248"/>
      <c r="F65" s="248"/>
      <c r="G65" s="248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3"/>
      <c r="AA65" s="213"/>
      <c r="AB65" s="213"/>
      <c r="AC65" s="213"/>
      <c r="AD65" s="213"/>
      <c r="AE65" s="213"/>
      <c r="AF65" s="213"/>
      <c r="AG65" s="213" t="s">
        <v>226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5">
      <c r="A66" s="241">
        <v>41</v>
      </c>
      <c r="B66" s="242" t="s">
        <v>346</v>
      </c>
      <c r="C66" s="250" t="s">
        <v>347</v>
      </c>
      <c r="D66" s="243" t="s">
        <v>237</v>
      </c>
      <c r="E66" s="244">
        <v>1</v>
      </c>
      <c r="F66" s="245"/>
      <c r="G66" s="246">
        <f>ROUND(E66*F66,2)</f>
        <v>0</v>
      </c>
      <c r="H66" s="245"/>
      <c r="I66" s="246">
        <f>ROUND(E66*H66,2)</f>
        <v>0</v>
      </c>
      <c r="J66" s="245"/>
      <c r="K66" s="246">
        <f>ROUND(E66*J66,2)</f>
        <v>0</v>
      </c>
      <c r="L66" s="246">
        <v>21</v>
      </c>
      <c r="M66" s="246">
        <f>G66*(1+L66/100)</f>
        <v>0</v>
      </c>
      <c r="N66" s="244">
        <v>2.5699999999999998E-3</v>
      </c>
      <c r="O66" s="244">
        <f>ROUND(E66*N66,2)</f>
        <v>0</v>
      </c>
      <c r="P66" s="244">
        <v>0</v>
      </c>
      <c r="Q66" s="244">
        <f>ROUND(E66*P66,2)</f>
        <v>0</v>
      </c>
      <c r="R66" s="246" t="s">
        <v>246</v>
      </c>
      <c r="S66" s="246" t="s">
        <v>233</v>
      </c>
      <c r="T66" s="247" t="s">
        <v>233</v>
      </c>
      <c r="U66" s="224">
        <v>0.433</v>
      </c>
      <c r="V66" s="224">
        <f>ROUND(E66*U66,2)</f>
        <v>0.43</v>
      </c>
      <c r="W66" s="224"/>
      <c r="X66" s="224" t="s">
        <v>157</v>
      </c>
      <c r="Y66" s="224" t="s">
        <v>158</v>
      </c>
      <c r="Z66" s="213"/>
      <c r="AA66" s="213"/>
      <c r="AB66" s="213"/>
      <c r="AC66" s="213"/>
      <c r="AD66" s="213"/>
      <c r="AE66" s="213"/>
      <c r="AF66" s="213"/>
      <c r="AG66" s="213" t="s">
        <v>234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0.399999999999999" outlineLevel="1" x14ac:dyDescent="0.25">
      <c r="A67" s="241">
        <v>42</v>
      </c>
      <c r="B67" s="242" t="s">
        <v>348</v>
      </c>
      <c r="C67" s="250" t="s">
        <v>349</v>
      </c>
      <c r="D67" s="243" t="s">
        <v>166</v>
      </c>
      <c r="E67" s="244">
        <v>14</v>
      </c>
      <c r="F67" s="245"/>
      <c r="G67" s="246">
        <f>ROUND(E67*F67,2)</f>
        <v>0</v>
      </c>
      <c r="H67" s="245"/>
      <c r="I67" s="246">
        <f>ROUND(E67*H67,2)</f>
        <v>0</v>
      </c>
      <c r="J67" s="245"/>
      <c r="K67" s="246">
        <f>ROUND(E67*J67,2)</f>
        <v>0</v>
      </c>
      <c r="L67" s="246">
        <v>21</v>
      </c>
      <c r="M67" s="246">
        <f>G67*(1+L67/100)</f>
        <v>0</v>
      </c>
      <c r="N67" s="244">
        <v>6.0000000000000002E-5</v>
      </c>
      <c r="O67" s="244">
        <f>ROUND(E67*N67,2)</f>
        <v>0</v>
      </c>
      <c r="P67" s="244">
        <v>0</v>
      </c>
      <c r="Q67" s="244">
        <f>ROUND(E67*P67,2)</f>
        <v>0</v>
      </c>
      <c r="R67" s="246" t="s">
        <v>292</v>
      </c>
      <c r="S67" s="246" t="s">
        <v>233</v>
      </c>
      <c r="T67" s="247" t="s">
        <v>233</v>
      </c>
      <c r="U67" s="224">
        <v>0</v>
      </c>
      <c r="V67" s="224">
        <f>ROUND(E67*U67,2)</f>
        <v>0</v>
      </c>
      <c r="W67" s="224"/>
      <c r="X67" s="224" t="s">
        <v>293</v>
      </c>
      <c r="Y67" s="224" t="s">
        <v>158</v>
      </c>
      <c r="Z67" s="213"/>
      <c r="AA67" s="213"/>
      <c r="AB67" s="213"/>
      <c r="AC67" s="213"/>
      <c r="AD67" s="213"/>
      <c r="AE67" s="213"/>
      <c r="AF67" s="213"/>
      <c r="AG67" s="213" t="s">
        <v>294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5">
      <c r="A68" s="241">
        <v>43</v>
      </c>
      <c r="B68" s="242" t="s">
        <v>350</v>
      </c>
      <c r="C68" s="250" t="s">
        <v>351</v>
      </c>
      <c r="D68" s="243" t="s">
        <v>237</v>
      </c>
      <c r="E68" s="244">
        <v>1</v>
      </c>
      <c r="F68" s="245"/>
      <c r="G68" s="246">
        <f>ROUND(E68*F68,2)</f>
        <v>0</v>
      </c>
      <c r="H68" s="245"/>
      <c r="I68" s="246">
        <f>ROUND(E68*H68,2)</f>
        <v>0</v>
      </c>
      <c r="J68" s="245"/>
      <c r="K68" s="246">
        <f>ROUND(E68*J68,2)</f>
        <v>0</v>
      </c>
      <c r="L68" s="246">
        <v>21</v>
      </c>
      <c r="M68" s="246">
        <f>G68*(1+L68/100)</f>
        <v>0</v>
      </c>
      <c r="N68" s="244">
        <v>5.0000000000000001E-4</v>
      </c>
      <c r="O68" s="244">
        <f>ROUND(E68*N68,2)</f>
        <v>0</v>
      </c>
      <c r="P68" s="244">
        <v>0</v>
      </c>
      <c r="Q68" s="244">
        <f>ROUND(E68*P68,2)</f>
        <v>0</v>
      </c>
      <c r="R68" s="246"/>
      <c r="S68" s="246" t="s">
        <v>155</v>
      </c>
      <c r="T68" s="247" t="s">
        <v>302</v>
      </c>
      <c r="U68" s="224">
        <v>0</v>
      </c>
      <c r="V68" s="224">
        <f>ROUND(E68*U68,2)</f>
        <v>0</v>
      </c>
      <c r="W68" s="224"/>
      <c r="X68" s="224" t="s">
        <v>293</v>
      </c>
      <c r="Y68" s="224" t="s">
        <v>158</v>
      </c>
      <c r="Z68" s="213"/>
      <c r="AA68" s="213"/>
      <c r="AB68" s="213"/>
      <c r="AC68" s="213"/>
      <c r="AD68" s="213"/>
      <c r="AE68" s="213"/>
      <c r="AF68" s="213"/>
      <c r="AG68" s="213" t="s">
        <v>294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0.399999999999999" outlineLevel="1" x14ac:dyDescent="0.25">
      <c r="A69" s="241">
        <v>44</v>
      </c>
      <c r="B69" s="242" t="s">
        <v>352</v>
      </c>
      <c r="C69" s="250" t="s">
        <v>353</v>
      </c>
      <c r="D69" s="243" t="s">
        <v>237</v>
      </c>
      <c r="E69" s="244">
        <v>1</v>
      </c>
      <c r="F69" s="245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4">
        <v>2.5000000000000001E-2</v>
      </c>
      <c r="O69" s="244">
        <f>ROUND(E69*N69,2)</f>
        <v>0.03</v>
      </c>
      <c r="P69" s="244">
        <v>0</v>
      </c>
      <c r="Q69" s="244">
        <f>ROUND(E69*P69,2)</f>
        <v>0</v>
      </c>
      <c r="R69" s="246" t="s">
        <v>292</v>
      </c>
      <c r="S69" s="246" t="s">
        <v>233</v>
      </c>
      <c r="T69" s="247" t="s">
        <v>233</v>
      </c>
      <c r="U69" s="224">
        <v>0</v>
      </c>
      <c r="V69" s="224">
        <f>ROUND(E69*U69,2)</f>
        <v>0</v>
      </c>
      <c r="W69" s="224"/>
      <c r="X69" s="224" t="s">
        <v>293</v>
      </c>
      <c r="Y69" s="224" t="s">
        <v>158</v>
      </c>
      <c r="Z69" s="213"/>
      <c r="AA69" s="213"/>
      <c r="AB69" s="213"/>
      <c r="AC69" s="213"/>
      <c r="AD69" s="213"/>
      <c r="AE69" s="213"/>
      <c r="AF69" s="213"/>
      <c r="AG69" s="213" t="s">
        <v>294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5">
      <c r="A70" s="241">
        <v>45</v>
      </c>
      <c r="B70" s="242" t="s">
        <v>354</v>
      </c>
      <c r="C70" s="250" t="s">
        <v>355</v>
      </c>
      <c r="D70" s="243" t="s">
        <v>237</v>
      </c>
      <c r="E70" s="244">
        <v>1</v>
      </c>
      <c r="F70" s="245"/>
      <c r="G70" s="246">
        <f>ROUND(E70*F70,2)</f>
        <v>0</v>
      </c>
      <c r="H70" s="245"/>
      <c r="I70" s="246">
        <f>ROUND(E70*H70,2)</f>
        <v>0</v>
      </c>
      <c r="J70" s="245"/>
      <c r="K70" s="246">
        <f>ROUND(E70*J70,2)</f>
        <v>0</v>
      </c>
      <c r="L70" s="246">
        <v>21</v>
      </c>
      <c r="M70" s="246">
        <f>G70*(1+L70/100)</f>
        <v>0</v>
      </c>
      <c r="N70" s="244">
        <v>0</v>
      </c>
      <c r="O70" s="244">
        <f>ROUND(E70*N70,2)</f>
        <v>0</v>
      </c>
      <c r="P70" s="244">
        <v>0</v>
      </c>
      <c r="Q70" s="244">
        <f>ROUND(E70*P70,2)</f>
        <v>0</v>
      </c>
      <c r="R70" s="246" t="s">
        <v>292</v>
      </c>
      <c r="S70" s="246" t="s">
        <v>233</v>
      </c>
      <c r="T70" s="247" t="s">
        <v>233</v>
      </c>
      <c r="U70" s="224">
        <v>0</v>
      </c>
      <c r="V70" s="224">
        <f>ROUND(E70*U70,2)</f>
        <v>0</v>
      </c>
      <c r="W70" s="224"/>
      <c r="X70" s="224" t="s">
        <v>293</v>
      </c>
      <c r="Y70" s="224" t="s">
        <v>158</v>
      </c>
      <c r="Z70" s="213"/>
      <c r="AA70" s="213"/>
      <c r="AB70" s="213"/>
      <c r="AC70" s="213"/>
      <c r="AD70" s="213"/>
      <c r="AE70" s="213"/>
      <c r="AF70" s="213"/>
      <c r="AG70" s="213" t="s">
        <v>294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5">
      <c r="A71" s="241">
        <v>46</v>
      </c>
      <c r="B71" s="242" t="s">
        <v>356</v>
      </c>
      <c r="C71" s="250" t="s">
        <v>357</v>
      </c>
      <c r="D71" s="243" t="s">
        <v>237</v>
      </c>
      <c r="E71" s="244">
        <v>1</v>
      </c>
      <c r="F71" s="245"/>
      <c r="G71" s="246">
        <f>ROUND(E71*F71,2)</f>
        <v>0</v>
      </c>
      <c r="H71" s="245"/>
      <c r="I71" s="246">
        <f>ROUND(E71*H71,2)</f>
        <v>0</v>
      </c>
      <c r="J71" s="245"/>
      <c r="K71" s="246">
        <f>ROUND(E71*J71,2)</f>
        <v>0</v>
      </c>
      <c r="L71" s="246">
        <v>21</v>
      </c>
      <c r="M71" s="246">
        <f>G71*(1+L71/100)</f>
        <v>0</v>
      </c>
      <c r="N71" s="244">
        <v>1.3999999999999999E-4</v>
      </c>
      <c r="O71" s="244">
        <f>ROUND(E71*N71,2)</f>
        <v>0</v>
      </c>
      <c r="P71" s="244">
        <v>0</v>
      </c>
      <c r="Q71" s="244">
        <f>ROUND(E71*P71,2)</f>
        <v>0</v>
      </c>
      <c r="R71" s="246"/>
      <c r="S71" s="246" t="s">
        <v>155</v>
      </c>
      <c r="T71" s="247" t="s">
        <v>156</v>
      </c>
      <c r="U71" s="224">
        <v>0</v>
      </c>
      <c r="V71" s="224">
        <f>ROUND(E71*U71,2)</f>
        <v>0</v>
      </c>
      <c r="W71" s="224"/>
      <c r="X71" s="224" t="s">
        <v>293</v>
      </c>
      <c r="Y71" s="224" t="s">
        <v>158</v>
      </c>
      <c r="Z71" s="213"/>
      <c r="AA71" s="213"/>
      <c r="AB71" s="213"/>
      <c r="AC71" s="213"/>
      <c r="AD71" s="213"/>
      <c r="AE71" s="213"/>
      <c r="AF71" s="213"/>
      <c r="AG71" s="213" t="s">
        <v>294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5">
      <c r="A72" s="241">
        <v>47</v>
      </c>
      <c r="B72" s="242" t="s">
        <v>358</v>
      </c>
      <c r="C72" s="250" t="s">
        <v>359</v>
      </c>
      <c r="D72" s="243" t="s">
        <v>154</v>
      </c>
      <c r="E72" s="244">
        <v>1</v>
      </c>
      <c r="F72" s="245"/>
      <c r="G72" s="246">
        <f>ROUND(E72*F72,2)</f>
        <v>0</v>
      </c>
      <c r="H72" s="245"/>
      <c r="I72" s="246">
        <f>ROUND(E72*H72,2)</f>
        <v>0</v>
      </c>
      <c r="J72" s="245"/>
      <c r="K72" s="246">
        <f>ROUND(E72*J72,2)</f>
        <v>0</v>
      </c>
      <c r="L72" s="246">
        <v>21</v>
      </c>
      <c r="M72" s="246">
        <f>G72*(1+L72/100)</f>
        <v>0</v>
      </c>
      <c r="N72" s="244">
        <v>0</v>
      </c>
      <c r="O72" s="244">
        <f>ROUND(E72*N72,2)</f>
        <v>0</v>
      </c>
      <c r="P72" s="244">
        <v>0</v>
      </c>
      <c r="Q72" s="244">
        <f>ROUND(E72*P72,2)</f>
        <v>0</v>
      </c>
      <c r="R72" s="246"/>
      <c r="S72" s="246" t="s">
        <v>155</v>
      </c>
      <c r="T72" s="247" t="s">
        <v>156</v>
      </c>
      <c r="U72" s="224">
        <v>0</v>
      </c>
      <c r="V72" s="224">
        <f>ROUND(E72*U72,2)</f>
        <v>0</v>
      </c>
      <c r="W72" s="224"/>
      <c r="X72" s="224" t="s">
        <v>293</v>
      </c>
      <c r="Y72" s="224" t="s">
        <v>158</v>
      </c>
      <c r="Z72" s="213"/>
      <c r="AA72" s="213"/>
      <c r="AB72" s="213"/>
      <c r="AC72" s="213"/>
      <c r="AD72" s="213"/>
      <c r="AE72" s="213"/>
      <c r="AF72" s="213"/>
      <c r="AG72" s="213" t="s">
        <v>294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5">
      <c r="A73" s="241">
        <v>48</v>
      </c>
      <c r="B73" s="242" t="s">
        <v>360</v>
      </c>
      <c r="C73" s="250" t="s">
        <v>361</v>
      </c>
      <c r="D73" s="243" t="s">
        <v>154</v>
      </c>
      <c r="E73" s="244">
        <v>1</v>
      </c>
      <c r="F73" s="245"/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4">
        <v>0</v>
      </c>
      <c r="O73" s="244">
        <f>ROUND(E73*N73,2)</f>
        <v>0</v>
      </c>
      <c r="P73" s="244">
        <v>0</v>
      </c>
      <c r="Q73" s="244">
        <f>ROUND(E73*P73,2)</f>
        <v>0</v>
      </c>
      <c r="R73" s="246"/>
      <c r="S73" s="246" t="s">
        <v>155</v>
      </c>
      <c r="T73" s="247" t="s">
        <v>156</v>
      </c>
      <c r="U73" s="224">
        <v>0</v>
      </c>
      <c r="V73" s="224">
        <f>ROUND(E73*U73,2)</f>
        <v>0</v>
      </c>
      <c r="W73" s="224"/>
      <c r="X73" s="224" t="s">
        <v>293</v>
      </c>
      <c r="Y73" s="224" t="s">
        <v>158</v>
      </c>
      <c r="Z73" s="213"/>
      <c r="AA73" s="213"/>
      <c r="AB73" s="213"/>
      <c r="AC73" s="213"/>
      <c r="AD73" s="213"/>
      <c r="AE73" s="213"/>
      <c r="AF73" s="213"/>
      <c r="AG73" s="213" t="s">
        <v>294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5">
      <c r="A74" s="241">
        <v>49</v>
      </c>
      <c r="B74" s="242" t="s">
        <v>362</v>
      </c>
      <c r="C74" s="250" t="s">
        <v>363</v>
      </c>
      <c r="D74" s="243" t="s">
        <v>154</v>
      </c>
      <c r="E74" s="244">
        <v>1</v>
      </c>
      <c r="F74" s="245"/>
      <c r="G74" s="246">
        <f>ROUND(E74*F74,2)</f>
        <v>0</v>
      </c>
      <c r="H74" s="245"/>
      <c r="I74" s="246">
        <f>ROUND(E74*H74,2)</f>
        <v>0</v>
      </c>
      <c r="J74" s="245"/>
      <c r="K74" s="246">
        <f>ROUND(E74*J74,2)</f>
        <v>0</v>
      </c>
      <c r="L74" s="246">
        <v>21</v>
      </c>
      <c r="M74" s="246">
        <f>G74*(1+L74/100)</f>
        <v>0</v>
      </c>
      <c r="N74" s="244">
        <v>0</v>
      </c>
      <c r="O74" s="244">
        <f>ROUND(E74*N74,2)</f>
        <v>0</v>
      </c>
      <c r="P74" s="244">
        <v>0</v>
      </c>
      <c r="Q74" s="244">
        <f>ROUND(E74*P74,2)</f>
        <v>0</v>
      </c>
      <c r="R74" s="246"/>
      <c r="S74" s="246" t="s">
        <v>155</v>
      </c>
      <c r="T74" s="247" t="s">
        <v>156</v>
      </c>
      <c r="U74" s="224">
        <v>0</v>
      </c>
      <c r="V74" s="224">
        <f>ROUND(E74*U74,2)</f>
        <v>0</v>
      </c>
      <c r="W74" s="224"/>
      <c r="X74" s="224" t="s">
        <v>293</v>
      </c>
      <c r="Y74" s="224" t="s">
        <v>158</v>
      </c>
      <c r="Z74" s="213"/>
      <c r="AA74" s="213"/>
      <c r="AB74" s="213"/>
      <c r="AC74" s="213"/>
      <c r="AD74" s="213"/>
      <c r="AE74" s="213"/>
      <c r="AF74" s="213"/>
      <c r="AG74" s="213" t="s">
        <v>294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5">
      <c r="A75" s="241">
        <v>50</v>
      </c>
      <c r="B75" s="242" t="s">
        <v>364</v>
      </c>
      <c r="C75" s="250" t="s">
        <v>365</v>
      </c>
      <c r="D75" s="243" t="s">
        <v>154</v>
      </c>
      <c r="E75" s="244">
        <v>2</v>
      </c>
      <c r="F75" s="245"/>
      <c r="G75" s="246">
        <f>ROUND(E75*F75,2)</f>
        <v>0</v>
      </c>
      <c r="H75" s="245"/>
      <c r="I75" s="246">
        <f>ROUND(E75*H75,2)</f>
        <v>0</v>
      </c>
      <c r="J75" s="245"/>
      <c r="K75" s="246">
        <f>ROUND(E75*J75,2)</f>
        <v>0</v>
      </c>
      <c r="L75" s="246">
        <v>21</v>
      </c>
      <c r="M75" s="246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6"/>
      <c r="S75" s="246" t="s">
        <v>155</v>
      </c>
      <c r="T75" s="247" t="s">
        <v>156</v>
      </c>
      <c r="U75" s="224">
        <v>0</v>
      </c>
      <c r="V75" s="224">
        <f>ROUND(E75*U75,2)</f>
        <v>0</v>
      </c>
      <c r="W75" s="224"/>
      <c r="X75" s="224" t="s">
        <v>293</v>
      </c>
      <c r="Y75" s="224" t="s">
        <v>158</v>
      </c>
      <c r="Z75" s="213"/>
      <c r="AA75" s="213"/>
      <c r="AB75" s="213"/>
      <c r="AC75" s="213"/>
      <c r="AD75" s="213"/>
      <c r="AE75" s="213"/>
      <c r="AF75" s="213"/>
      <c r="AG75" s="213" t="s">
        <v>294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5">
      <c r="A76" s="241">
        <v>51</v>
      </c>
      <c r="B76" s="242" t="s">
        <v>366</v>
      </c>
      <c r="C76" s="250" t="s">
        <v>367</v>
      </c>
      <c r="D76" s="243" t="s">
        <v>154</v>
      </c>
      <c r="E76" s="244">
        <v>1</v>
      </c>
      <c r="F76" s="245"/>
      <c r="G76" s="246">
        <f>ROUND(E76*F76,2)</f>
        <v>0</v>
      </c>
      <c r="H76" s="245"/>
      <c r="I76" s="246">
        <f>ROUND(E76*H76,2)</f>
        <v>0</v>
      </c>
      <c r="J76" s="245"/>
      <c r="K76" s="246">
        <f>ROUND(E76*J76,2)</f>
        <v>0</v>
      </c>
      <c r="L76" s="246">
        <v>21</v>
      </c>
      <c r="M76" s="246">
        <f>G76*(1+L76/100)</f>
        <v>0</v>
      </c>
      <c r="N76" s="244">
        <v>0</v>
      </c>
      <c r="O76" s="244">
        <f>ROUND(E76*N76,2)</f>
        <v>0</v>
      </c>
      <c r="P76" s="244">
        <v>0</v>
      </c>
      <c r="Q76" s="244">
        <f>ROUND(E76*P76,2)</f>
        <v>0</v>
      </c>
      <c r="R76" s="246"/>
      <c r="S76" s="246" t="s">
        <v>155</v>
      </c>
      <c r="T76" s="247" t="s">
        <v>156</v>
      </c>
      <c r="U76" s="224">
        <v>0</v>
      </c>
      <c r="V76" s="224">
        <f>ROUND(E76*U76,2)</f>
        <v>0</v>
      </c>
      <c r="W76" s="224"/>
      <c r="X76" s="224" t="s">
        <v>293</v>
      </c>
      <c r="Y76" s="224" t="s">
        <v>158</v>
      </c>
      <c r="Z76" s="213"/>
      <c r="AA76" s="213"/>
      <c r="AB76" s="213"/>
      <c r="AC76" s="213"/>
      <c r="AD76" s="213"/>
      <c r="AE76" s="213"/>
      <c r="AF76" s="213"/>
      <c r="AG76" s="213" t="s">
        <v>294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5">
      <c r="A77" s="234">
        <v>52</v>
      </c>
      <c r="B77" s="235" t="s">
        <v>368</v>
      </c>
      <c r="C77" s="251" t="s">
        <v>369</v>
      </c>
      <c r="D77" s="236" t="s">
        <v>154</v>
      </c>
      <c r="E77" s="237">
        <v>1</v>
      </c>
      <c r="F77" s="238"/>
      <c r="G77" s="239">
        <f>ROUND(E77*F77,2)</f>
        <v>0</v>
      </c>
      <c r="H77" s="238"/>
      <c r="I77" s="239">
        <f>ROUND(E77*H77,2)</f>
        <v>0</v>
      </c>
      <c r="J77" s="238"/>
      <c r="K77" s="239">
        <f>ROUND(E77*J77,2)</f>
        <v>0</v>
      </c>
      <c r="L77" s="239">
        <v>21</v>
      </c>
      <c r="M77" s="239">
        <f>G77*(1+L77/100)</f>
        <v>0</v>
      </c>
      <c r="N77" s="237">
        <v>0</v>
      </c>
      <c r="O77" s="237">
        <f>ROUND(E77*N77,2)</f>
        <v>0</v>
      </c>
      <c r="P77" s="237">
        <v>0</v>
      </c>
      <c r="Q77" s="237">
        <f>ROUND(E77*P77,2)</f>
        <v>0</v>
      </c>
      <c r="R77" s="239"/>
      <c r="S77" s="239" t="s">
        <v>155</v>
      </c>
      <c r="T77" s="240" t="s">
        <v>156</v>
      </c>
      <c r="U77" s="224">
        <v>0</v>
      </c>
      <c r="V77" s="224">
        <f>ROUND(E77*U77,2)</f>
        <v>0</v>
      </c>
      <c r="W77" s="224"/>
      <c r="X77" s="224" t="s">
        <v>293</v>
      </c>
      <c r="Y77" s="224" t="s">
        <v>158</v>
      </c>
      <c r="Z77" s="213"/>
      <c r="AA77" s="213"/>
      <c r="AB77" s="213"/>
      <c r="AC77" s="213"/>
      <c r="AD77" s="213"/>
      <c r="AE77" s="213"/>
      <c r="AF77" s="213"/>
      <c r="AG77" s="213" t="s">
        <v>294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5">
      <c r="A78" s="220">
        <v>53</v>
      </c>
      <c r="B78" s="221" t="s">
        <v>370</v>
      </c>
      <c r="C78" s="261" t="s">
        <v>371</v>
      </c>
      <c r="D78" s="222" t="s">
        <v>0</v>
      </c>
      <c r="E78" s="256"/>
      <c r="F78" s="225"/>
      <c r="G78" s="224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21</v>
      </c>
      <c r="M78" s="224">
        <f>G78*(1+L78/100)</f>
        <v>0</v>
      </c>
      <c r="N78" s="223">
        <v>0</v>
      </c>
      <c r="O78" s="223">
        <f>ROUND(E78*N78,2)</f>
        <v>0</v>
      </c>
      <c r="P78" s="223">
        <v>0</v>
      </c>
      <c r="Q78" s="223">
        <f>ROUND(E78*P78,2)</f>
        <v>0</v>
      </c>
      <c r="R78" s="224" t="s">
        <v>238</v>
      </c>
      <c r="S78" s="224" t="s">
        <v>233</v>
      </c>
      <c r="T78" s="224" t="s">
        <v>233</v>
      </c>
      <c r="U78" s="224">
        <v>0</v>
      </c>
      <c r="V78" s="224">
        <f>ROUND(E78*U78,2)</f>
        <v>0</v>
      </c>
      <c r="W78" s="224"/>
      <c r="X78" s="224" t="s">
        <v>303</v>
      </c>
      <c r="Y78" s="224" t="s">
        <v>158</v>
      </c>
      <c r="Z78" s="213"/>
      <c r="AA78" s="213"/>
      <c r="AB78" s="213"/>
      <c r="AC78" s="213"/>
      <c r="AD78" s="213"/>
      <c r="AE78" s="213"/>
      <c r="AF78" s="213"/>
      <c r="AG78" s="213" t="s">
        <v>304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2" x14ac:dyDescent="0.25">
      <c r="A79" s="220"/>
      <c r="B79" s="221"/>
      <c r="C79" s="262" t="s">
        <v>372</v>
      </c>
      <c r="D79" s="257"/>
      <c r="E79" s="257"/>
      <c r="F79" s="257"/>
      <c r="G79" s="257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3"/>
      <c r="AA79" s="213"/>
      <c r="AB79" s="213"/>
      <c r="AC79" s="213"/>
      <c r="AD79" s="213"/>
      <c r="AE79" s="213"/>
      <c r="AF79" s="213"/>
      <c r="AG79" s="213" t="s">
        <v>306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x14ac:dyDescent="0.25">
      <c r="A80" s="227" t="s">
        <v>150</v>
      </c>
      <c r="B80" s="228" t="s">
        <v>100</v>
      </c>
      <c r="C80" s="249" t="s">
        <v>101</v>
      </c>
      <c r="D80" s="229"/>
      <c r="E80" s="230"/>
      <c r="F80" s="231"/>
      <c r="G80" s="231">
        <f>SUMIF(AG81:AG104,"&lt;&gt;NOR",G81:G104)</f>
        <v>0</v>
      </c>
      <c r="H80" s="231"/>
      <c r="I80" s="231">
        <f>SUM(I81:I104)</f>
        <v>0</v>
      </c>
      <c r="J80" s="231"/>
      <c r="K80" s="231">
        <f>SUM(K81:K104)</f>
        <v>0</v>
      </c>
      <c r="L80" s="231"/>
      <c r="M80" s="231">
        <f>SUM(M81:M104)</f>
        <v>0</v>
      </c>
      <c r="N80" s="230"/>
      <c r="O80" s="230">
        <f>SUM(O81:O104)</f>
        <v>0.13</v>
      </c>
      <c r="P80" s="230"/>
      <c r="Q80" s="230">
        <f>SUM(Q81:Q104)</f>
        <v>0.03</v>
      </c>
      <c r="R80" s="231"/>
      <c r="S80" s="231"/>
      <c r="T80" s="232"/>
      <c r="U80" s="226"/>
      <c r="V80" s="226">
        <f>SUM(V81:V104)</f>
        <v>21.279999999999998</v>
      </c>
      <c r="W80" s="226"/>
      <c r="X80" s="226"/>
      <c r="Y80" s="226"/>
      <c r="AG80" t="s">
        <v>151</v>
      </c>
    </row>
    <row r="81" spans="1:60" outlineLevel="1" x14ac:dyDescent="0.25">
      <c r="A81" s="234">
        <v>54</v>
      </c>
      <c r="B81" s="235" t="s">
        <v>373</v>
      </c>
      <c r="C81" s="251" t="s">
        <v>374</v>
      </c>
      <c r="D81" s="236" t="s">
        <v>166</v>
      </c>
      <c r="E81" s="237">
        <v>8</v>
      </c>
      <c r="F81" s="238"/>
      <c r="G81" s="239">
        <f>ROUND(E81*F81,2)</f>
        <v>0</v>
      </c>
      <c r="H81" s="238"/>
      <c r="I81" s="239">
        <f>ROUND(E81*H81,2)</f>
        <v>0</v>
      </c>
      <c r="J81" s="238"/>
      <c r="K81" s="239">
        <f>ROUND(E81*J81,2)</f>
        <v>0</v>
      </c>
      <c r="L81" s="239">
        <v>21</v>
      </c>
      <c r="M81" s="239">
        <f>G81*(1+L81/100)</f>
        <v>0</v>
      </c>
      <c r="N81" s="237">
        <v>5.0699999999999999E-3</v>
      </c>
      <c r="O81" s="237">
        <f>ROUND(E81*N81,2)</f>
        <v>0.04</v>
      </c>
      <c r="P81" s="237">
        <v>0</v>
      </c>
      <c r="Q81" s="237">
        <f>ROUND(E81*P81,2)</f>
        <v>0</v>
      </c>
      <c r="R81" s="239" t="s">
        <v>238</v>
      </c>
      <c r="S81" s="239" t="s">
        <v>233</v>
      </c>
      <c r="T81" s="240" t="s">
        <v>233</v>
      </c>
      <c r="U81" s="224">
        <v>0.53100000000000003</v>
      </c>
      <c r="V81" s="224">
        <f>ROUND(E81*U81,2)</f>
        <v>4.25</v>
      </c>
      <c r="W81" s="224"/>
      <c r="X81" s="224" t="s">
        <v>157</v>
      </c>
      <c r="Y81" s="224" t="s">
        <v>158</v>
      </c>
      <c r="Z81" s="213"/>
      <c r="AA81" s="213"/>
      <c r="AB81" s="213"/>
      <c r="AC81" s="213"/>
      <c r="AD81" s="213"/>
      <c r="AE81" s="213"/>
      <c r="AF81" s="213"/>
      <c r="AG81" s="213" t="s">
        <v>234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2" x14ac:dyDescent="0.25">
      <c r="A82" s="220"/>
      <c r="B82" s="221"/>
      <c r="C82" s="263" t="s">
        <v>375</v>
      </c>
      <c r="D82" s="258"/>
      <c r="E82" s="258"/>
      <c r="F82" s="258"/>
      <c r="G82" s="258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3"/>
      <c r="AA82" s="213"/>
      <c r="AB82" s="213"/>
      <c r="AC82" s="213"/>
      <c r="AD82" s="213"/>
      <c r="AE82" s="213"/>
      <c r="AF82" s="213"/>
      <c r="AG82" s="213" t="s">
        <v>306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2" x14ac:dyDescent="0.25">
      <c r="A83" s="220"/>
      <c r="B83" s="221"/>
      <c r="C83" s="264" t="s">
        <v>376</v>
      </c>
      <c r="D83" s="259"/>
      <c r="E83" s="259"/>
      <c r="F83" s="259"/>
      <c r="G83" s="259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3"/>
      <c r="AA83" s="213"/>
      <c r="AB83" s="213"/>
      <c r="AC83" s="213"/>
      <c r="AD83" s="213"/>
      <c r="AE83" s="213"/>
      <c r="AF83" s="213"/>
      <c r="AG83" s="213" t="s">
        <v>226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3" x14ac:dyDescent="0.25">
      <c r="A84" s="220"/>
      <c r="B84" s="221"/>
      <c r="C84" s="264" t="s">
        <v>332</v>
      </c>
      <c r="D84" s="259"/>
      <c r="E84" s="259"/>
      <c r="F84" s="259"/>
      <c r="G84" s="259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3"/>
      <c r="AA84" s="213"/>
      <c r="AB84" s="213"/>
      <c r="AC84" s="213"/>
      <c r="AD84" s="213"/>
      <c r="AE84" s="213"/>
      <c r="AF84" s="213"/>
      <c r="AG84" s="213" t="s">
        <v>226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5">
      <c r="A85" s="241">
        <v>55</v>
      </c>
      <c r="B85" s="242" t="s">
        <v>377</v>
      </c>
      <c r="C85" s="250" t="s">
        <v>378</v>
      </c>
      <c r="D85" s="243" t="s">
        <v>166</v>
      </c>
      <c r="E85" s="244">
        <v>8</v>
      </c>
      <c r="F85" s="245"/>
      <c r="G85" s="246">
        <f>ROUND(E85*F85,2)</f>
        <v>0</v>
      </c>
      <c r="H85" s="245"/>
      <c r="I85" s="246">
        <f>ROUND(E85*H85,2)</f>
        <v>0</v>
      </c>
      <c r="J85" s="245"/>
      <c r="K85" s="246">
        <f>ROUND(E85*J85,2)</f>
        <v>0</v>
      </c>
      <c r="L85" s="246">
        <v>21</v>
      </c>
      <c r="M85" s="246">
        <f>G85*(1+L85/100)</f>
        <v>0</v>
      </c>
      <c r="N85" s="244">
        <v>3.8999999999999999E-4</v>
      </c>
      <c r="O85" s="244">
        <f>ROUND(E85*N85,2)</f>
        <v>0</v>
      </c>
      <c r="P85" s="244">
        <v>3.4199999999999999E-3</v>
      </c>
      <c r="Q85" s="244">
        <f>ROUND(E85*P85,2)</f>
        <v>0.03</v>
      </c>
      <c r="R85" s="246" t="s">
        <v>238</v>
      </c>
      <c r="S85" s="246" t="s">
        <v>233</v>
      </c>
      <c r="T85" s="247" t="s">
        <v>233</v>
      </c>
      <c r="U85" s="224">
        <v>4.3999999999999997E-2</v>
      </c>
      <c r="V85" s="224">
        <f>ROUND(E85*U85,2)</f>
        <v>0.35</v>
      </c>
      <c r="W85" s="224"/>
      <c r="X85" s="224" t="s">
        <v>157</v>
      </c>
      <c r="Y85" s="224" t="s">
        <v>158</v>
      </c>
      <c r="Z85" s="213"/>
      <c r="AA85" s="213"/>
      <c r="AB85" s="213"/>
      <c r="AC85" s="213"/>
      <c r="AD85" s="213"/>
      <c r="AE85" s="213"/>
      <c r="AF85" s="213"/>
      <c r="AG85" s="213" t="s">
        <v>234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5">
      <c r="A86" s="234">
        <v>56</v>
      </c>
      <c r="B86" s="235" t="s">
        <v>379</v>
      </c>
      <c r="C86" s="251" t="s">
        <v>380</v>
      </c>
      <c r="D86" s="236" t="s">
        <v>166</v>
      </c>
      <c r="E86" s="237">
        <v>6</v>
      </c>
      <c r="F86" s="238"/>
      <c r="G86" s="239">
        <f>ROUND(E86*F86,2)</f>
        <v>0</v>
      </c>
      <c r="H86" s="238"/>
      <c r="I86" s="239">
        <f>ROUND(E86*H86,2)</f>
        <v>0</v>
      </c>
      <c r="J86" s="238"/>
      <c r="K86" s="239">
        <f>ROUND(E86*J86,2)</f>
        <v>0</v>
      </c>
      <c r="L86" s="239">
        <v>21</v>
      </c>
      <c r="M86" s="239">
        <f>G86*(1+L86/100)</f>
        <v>0</v>
      </c>
      <c r="N86" s="237">
        <v>8.0300000000000007E-3</v>
      </c>
      <c r="O86" s="237">
        <f>ROUND(E86*N86,2)</f>
        <v>0.05</v>
      </c>
      <c r="P86" s="237">
        <v>0</v>
      </c>
      <c r="Q86" s="237">
        <f>ROUND(E86*P86,2)</f>
        <v>0</v>
      </c>
      <c r="R86" s="239" t="s">
        <v>238</v>
      </c>
      <c r="S86" s="239" t="s">
        <v>233</v>
      </c>
      <c r="T86" s="240" t="s">
        <v>233</v>
      </c>
      <c r="U86" s="224">
        <v>0.53700000000000003</v>
      </c>
      <c r="V86" s="224">
        <f>ROUND(E86*U86,2)</f>
        <v>3.22</v>
      </c>
      <c r="W86" s="224"/>
      <c r="X86" s="224" t="s">
        <v>157</v>
      </c>
      <c r="Y86" s="224" t="s">
        <v>158</v>
      </c>
      <c r="Z86" s="213"/>
      <c r="AA86" s="213"/>
      <c r="AB86" s="213"/>
      <c r="AC86" s="213"/>
      <c r="AD86" s="213"/>
      <c r="AE86" s="213"/>
      <c r="AF86" s="213"/>
      <c r="AG86" s="213" t="s">
        <v>234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2" x14ac:dyDescent="0.25">
      <c r="A87" s="220"/>
      <c r="B87" s="221"/>
      <c r="C87" s="252" t="s">
        <v>376</v>
      </c>
      <c r="D87" s="248"/>
      <c r="E87" s="248"/>
      <c r="F87" s="248"/>
      <c r="G87" s="248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3"/>
      <c r="AA87" s="213"/>
      <c r="AB87" s="213"/>
      <c r="AC87" s="213"/>
      <c r="AD87" s="213"/>
      <c r="AE87" s="213"/>
      <c r="AF87" s="213"/>
      <c r="AG87" s="213" t="s">
        <v>226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3" x14ac:dyDescent="0.25">
      <c r="A88" s="220"/>
      <c r="B88" s="221"/>
      <c r="C88" s="264" t="s">
        <v>332</v>
      </c>
      <c r="D88" s="259"/>
      <c r="E88" s="259"/>
      <c r="F88" s="259"/>
      <c r="G88" s="259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3"/>
      <c r="AA88" s="213"/>
      <c r="AB88" s="213"/>
      <c r="AC88" s="213"/>
      <c r="AD88" s="213"/>
      <c r="AE88" s="213"/>
      <c r="AF88" s="213"/>
      <c r="AG88" s="213" t="s">
        <v>226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5">
      <c r="A89" s="234">
        <v>57</v>
      </c>
      <c r="B89" s="235" t="s">
        <v>381</v>
      </c>
      <c r="C89" s="251" t="s">
        <v>382</v>
      </c>
      <c r="D89" s="236" t="s">
        <v>243</v>
      </c>
      <c r="E89" s="237">
        <v>2</v>
      </c>
      <c r="F89" s="238"/>
      <c r="G89" s="239">
        <f>ROUND(E89*F89,2)</f>
        <v>0</v>
      </c>
      <c r="H89" s="238"/>
      <c r="I89" s="239">
        <f>ROUND(E89*H89,2)</f>
        <v>0</v>
      </c>
      <c r="J89" s="238"/>
      <c r="K89" s="239">
        <f>ROUND(E89*J89,2)</f>
        <v>0</v>
      </c>
      <c r="L89" s="239">
        <v>21</v>
      </c>
      <c r="M89" s="239">
        <f>G89*(1+L89/100)</f>
        <v>0</v>
      </c>
      <c r="N89" s="237">
        <v>6.3200000000000001E-3</v>
      </c>
      <c r="O89" s="237">
        <f>ROUND(E89*N89,2)</f>
        <v>0.01</v>
      </c>
      <c r="P89" s="237">
        <v>0</v>
      </c>
      <c r="Q89" s="237">
        <f>ROUND(E89*P89,2)</f>
        <v>0</v>
      </c>
      <c r="R89" s="239" t="s">
        <v>238</v>
      </c>
      <c r="S89" s="239" t="s">
        <v>233</v>
      </c>
      <c r="T89" s="240" t="s">
        <v>233</v>
      </c>
      <c r="U89" s="224">
        <v>1.756</v>
      </c>
      <c r="V89" s="224">
        <f>ROUND(E89*U89,2)</f>
        <v>3.51</v>
      </c>
      <c r="W89" s="224"/>
      <c r="X89" s="224" t="s">
        <v>157</v>
      </c>
      <c r="Y89" s="224" t="s">
        <v>158</v>
      </c>
      <c r="Z89" s="213"/>
      <c r="AA89" s="213"/>
      <c r="AB89" s="213"/>
      <c r="AC89" s="213"/>
      <c r="AD89" s="213"/>
      <c r="AE89" s="213"/>
      <c r="AF89" s="213"/>
      <c r="AG89" s="213" t="s">
        <v>234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2" x14ac:dyDescent="0.25">
      <c r="A90" s="220"/>
      <c r="B90" s="221"/>
      <c r="C90" s="263" t="s">
        <v>383</v>
      </c>
      <c r="D90" s="258"/>
      <c r="E90" s="258"/>
      <c r="F90" s="258"/>
      <c r="G90" s="258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3"/>
      <c r="AA90" s="213"/>
      <c r="AB90" s="213"/>
      <c r="AC90" s="213"/>
      <c r="AD90" s="213"/>
      <c r="AE90" s="213"/>
      <c r="AF90" s="213"/>
      <c r="AG90" s="213" t="s">
        <v>306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2" x14ac:dyDescent="0.25">
      <c r="A91" s="220"/>
      <c r="B91" s="221"/>
      <c r="C91" s="264" t="s">
        <v>384</v>
      </c>
      <c r="D91" s="259"/>
      <c r="E91" s="259"/>
      <c r="F91" s="259"/>
      <c r="G91" s="259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3"/>
      <c r="AA91" s="213"/>
      <c r="AB91" s="213"/>
      <c r="AC91" s="213"/>
      <c r="AD91" s="213"/>
      <c r="AE91" s="213"/>
      <c r="AF91" s="213"/>
      <c r="AG91" s="213" t="s">
        <v>226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5">
      <c r="A92" s="241">
        <v>58</v>
      </c>
      <c r="B92" s="242" t="s">
        <v>385</v>
      </c>
      <c r="C92" s="250" t="s">
        <v>386</v>
      </c>
      <c r="D92" s="243" t="s">
        <v>237</v>
      </c>
      <c r="E92" s="244">
        <v>1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4">
        <v>2.0000000000000001E-4</v>
      </c>
      <c r="O92" s="244">
        <f>ROUND(E92*N92,2)</f>
        <v>0</v>
      </c>
      <c r="P92" s="244">
        <v>0</v>
      </c>
      <c r="Q92" s="244">
        <f>ROUND(E92*P92,2)</f>
        <v>0</v>
      </c>
      <c r="R92" s="246" t="s">
        <v>238</v>
      </c>
      <c r="S92" s="246" t="s">
        <v>233</v>
      </c>
      <c r="T92" s="247" t="s">
        <v>233</v>
      </c>
      <c r="U92" s="224">
        <v>0.14499999999999999</v>
      </c>
      <c r="V92" s="224">
        <f>ROUND(E92*U92,2)</f>
        <v>0.15</v>
      </c>
      <c r="W92" s="224"/>
      <c r="X92" s="224" t="s">
        <v>157</v>
      </c>
      <c r="Y92" s="224" t="s">
        <v>158</v>
      </c>
      <c r="Z92" s="213"/>
      <c r="AA92" s="213"/>
      <c r="AB92" s="213"/>
      <c r="AC92" s="213"/>
      <c r="AD92" s="213"/>
      <c r="AE92" s="213"/>
      <c r="AF92" s="213"/>
      <c r="AG92" s="213" t="s">
        <v>234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5">
      <c r="A93" s="241">
        <v>59</v>
      </c>
      <c r="B93" s="242" t="s">
        <v>387</v>
      </c>
      <c r="C93" s="250" t="s">
        <v>388</v>
      </c>
      <c r="D93" s="243" t="s">
        <v>237</v>
      </c>
      <c r="E93" s="244">
        <v>3</v>
      </c>
      <c r="F93" s="245"/>
      <c r="G93" s="246">
        <f>ROUND(E93*F93,2)</f>
        <v>0</v>
      </c>
      <c r="H93" s="245"/>
      <c r="I93" s="246">
        <f>ROUND(E93*H93,2)</f>
        <v>0</v>
      </c>
      <c r="J93" s="245"/>
      <c r="K93" s="246">
        <f>ROUND(E93*J93,2)</f>
        <v>0</v>
      </c>
      <c r="L93" s="246">
        <v>21</v>
      </c>
      <c r="M93" s="246">
        <f>G93*(1+L93/100)</f>
        <v>0</v>
      </c>
      <c r="N93" s="244">
        <v>2.4000000000000001E-4</v>
      </c>
      <c r="O93" s="244">
        <f>ROUND(E93*N93,2)</f>
        <v>0</v>
      </c>
      <c r="P93" s="244">
        <v>0</v>
      </c>
      <c r="Q93" s="244">
        <f>ROUND(E93*P93,2)</f>
        <v>0</v>
      </c>
      <c r="R93" s="246" t="s">
        <v>238</v>
      </c>
      <c r="S93" s="246" t="s">
        <v>233</v>
      </c>
      <c r="T93" s="247" t="s">
        <v>233</v>
      </c>
      <c r="U93" s="224">
        <v>0.16600000000000001</v>
      </c>
      <c r="V93" s="224">
        <f>ROUND(E93*U93,2)</f>
        <v>0.5</v>
      </c>
      <c r="W93" s="224"/>
      <c r="X93" s="224" t="s">
        <v>157</v>
      </c>
      <c r="Y93" s="224" t="s">
        <v>158</v>
      </c>
      <c r="Z93" s="213"/>
      <c r="AA93" s="213"/>
      <c r="AB93" s="213"/>
      <c r="AC93" s="213"/>
      <c r="AD93" s="213"/>
      <c r="AE93" s="213"/>
      <c r="AF93" s="213"/>
      <c r="AG93" s="213" t="s">
        <v>234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5">
      <c r="A94" s="241">
        <v>60</v>
      </c>
      <c r="B94" s="242" t="s">
        <v>389</v>
      </c>
      <c r="C94" s="250" t="s">
        <v>390</v>
      </c>
      <c r="D94" s="243" t="s">
        <v>237</v>
      </c>
      <c r="E94" s="244">
        <v>2</v>
      </c>
      <c r="F94" s="245"/>
      <c r="G94" s="246">
        <f>ROUND(E94*F94,2)</f>
        <v>0</v>
      </c>
      <c r="H94" s="245"/>
      <c r="I94" s="246">
        <f>ROUND(E94*H94,2)</f>
        <v>0</v>
      </c>
      <c r="J94" s="245"/>
      <c r="K94" s="246">
        <f>ROUND(E94*J94,2)</f>
        <v>0</v>
      </c>
      <c r="L94" s="246">
        <v>21</v>
      </c>
      <c r="M94" s="246">
        <f>G94*(1+L94/100)</f>
        <v>0</v>
      </c>
      <c r="N94" s="244">
        <v>6.0999999999999997E-4</v>
      </c>
      <c r="O94" s="244">
        <f>ROUND(E94*N94,2)</f>
        <v>0</v>
      </c>
      <c r="P94" s="244">
        <v>0</v>
      </c>
      <c r="Q94" s="244">
        <f>ROUND(E94*P94,2)</f>
        <v>0</v>
      </c>
      <c r="R94" s="246" t="s">
        <v>238</v>
      </c>
      <c r="S94" s="246" t="s">
        <v>233</v>
      </c>
      <c r="T94" s="247" t="s">
        <v>233</v>
      </c>
      <c r="U94" s="224">
        <v>0.22700000000000001</v>
      </c>
      <c r="V94" s="224">
        <f>ROUND(E94*U94,2)</f>
        <v>0.45</v>
      </c>
      <c r="W94" s="224"/>
      <c r="X94" s="224" t="s">
        <v>157</v>
      </c>
      <c r="Y94" s="224" t="s">
        <v>158</v>
      </c>
      <c r="Z94" s="213"/>
      <c r="AA94" s="213"/>
      <c r="AB94" s="213"/>
      <c r="AC94" s="213"/>
      <c r="AD94" s="213"/>
      <c r="AE94" s="213"/>
      <c r="AF94" s="213"/>
      <c r="AG94" s="213" t="s">
        <v>234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5">
      <c r="A95" s="241">
        <v>61</v>
      </c>
      <c r="B95" s="242" t="s">
        <v>391</v>
      </c>
      <c r="C95" s="250" t="s">
        <v>392</v>
      </c>
      <c r="D95" s="243" t="s">
        <v>237</v>
      </c>
      <c r="E95" s="244">
        <v>4</v>
      </c>
      <c r="F95" s="245"/>
      <c r="G95" s="246">
        <f>ROUND(E95*F95,2)</f>
        <v>0</v>
      </c>
      <c r="H95" s="245"/>
      <c r="I95" s="246">
        <f>ROUND(E95*H95,2)</f>
        <v>0</v>
      </c>
      <c r="J95" s="245"/>
      <c r="K95" s="246">
        <f>ROUND(E95*J95,2)</f>
        <v>0</v>
      </c>
      <c r="L95" s="246">
        <v>21</v>
      </c>
      <c r="M95" s="246">
        <f>G95*(1+L95/100)</f>
        <v>0</v>
      </c>
      <c r="N95" s="244">
        <v>3.0000000000000001E-5</v>
      </c>
      <c r="O95" s="244">
        <f>ROUND(E95*N95,2)</f>
        <v>0</v>
      </c>
      <c r="P95" s="244">
        <v>0</v>
      </c>
      <c r="Q95" s="244">
        <f>ROUND(E95*P95,2)</f>
        <v>0</v>
      </c>
      <c r="R95" s="246" t="s">
        <v>238</v>
      </c>
      <c r="S95" s="246" t="s">
        <v>233</v>
      </c>
      <c r="T95" s="247" t="s">
        <v>233</v>
      </c>
      <c r="U95" s="224">
        <v>0.16600000000000001</v>
      </c>
      <c r="V95" s="224">
        <f>ROUND(E95*U95,2)</f>
        <v>0.66</v>
      </c>
      <c r="W95" s="224"/>
      <c r="X95" s="224" t="s">
        <v>157</v>
      </c>
      <c r="Y95" s="224" t="s">
        <v>158</v>
      </c>
      <c r="Z95" s="213"/>
      <c r="AA95" s="213"/>
      <c r="AB95" s="213"/>
      <c r="AC95" s="213"/>
      <c r="AD95" s="213"/>
      <c r="AE95" s="213"/>
      <c r="AF95" s="213"/>
      <c r="AG95" s="213" t="s">
        <v>234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5">
      <c r="A96" s="241">
        <v>62</v>
      </c>
      <c r="B96" s="242" t="s">
        <v>393</v>
      </c>
      <c r="C96" s="250" t="s">
        <v>394</v>
      </c>
      <c r="D96" s="243" t="s">
        <v>237</v>
      </c>
      <c r="E96" s="244">
        <v>2</v>
      </c>
      <c r="F96" s="245"/>
      <c r="G96" s="246">
        <f>ROUND(E96*F96,2)</f>
        <v>0</v>
      </c>
      <c r="H96" s="245"/>
      <c r="I96" s="246">
        <f>ROUND(E96*H96,2)</f>
        <v>0</v>
      </c>
      <c r="J96" s="245"/>
      <c r="K96" s="246">
        <f>ROUND(E96*J96,2)</f>
        <v>0</v>
      </c>
      <c r="L96" s="246">
        <v>21</v>
      </c>
      <c r="M96" s="246">
        <f>G96*(1+L96/100)</f>
        <v>0</v>
      </c>
      <c r="N96" s="244">
        <v>3.0000000000000001E-5</v>
      </c>
      <c r="O96" s="244">
        <f>ROUND(E96*N96,2)</f>
        <v>0</v>
      </c>
      <c r="P96" s="244">
        <v>0</v>
      </c>
      <c r="Q96" s="244">
        <f>ROUND(E96*P96,2)</f>
        <v>0</v>
      </c>
      <c r="R96" s="246" t="s">
        <v>238</v>
      </c>
      <c r="S96" s="246" t="s">
        <v>233</v>
      </c>
      <c r="T96" s="247" t="s">
        <v>233</v>
      </c>
      <c r="U96" s="224">
        <v>0.22700000000000001</v>
      </c>
      <c r="V96" s="224">
        <f>ROUND(E96*U96,2)</f>
        <v>0.45</v>
      </c>
      <c r="W96" s="224"/>
      <c r="X96" s="224" t="s">
        <v>157</v>
      </c>
      <c r="Y96" s="224" t="s">
        <v>158</v>
      </c>
      <c r="Z96" s="213"/>
      <c r="AA96" s="213"/>
      <c r="AB96" s="213"/>
      <c r="AC96" s="213"/>
      <c r="AD96" s="213"/>
      <c r="AE96" s="213"/>
      <c r="AF96" s="213"/>
      <c r="AG96" s="213" t="s">
        <v>234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5">
      <c r="A97" s="241">
        <v>63</v>
      </c>
      <c r="B97" s="242" t="s">
        <v>395</v>
      </c>
      <c r="C97" s="250" t="s">
        <v>396</v>
      </c>
      <c r="D97" s="243" t="s">
        <v>237</v>
      </c>
      <c r="E97" s="244">
        <v>1</v>
      </c>
      <c r="F97" s="245"/>
      <c r="G97" s="246">
        <f>ROUND(E97*F97,2)</f>
        <v>0</v>
      </c>
      <c r="H97" s="245"/>
      <c r="I97" s="246">
        <f>ROUND(E97*H97,2)</f>
        <v>0</v>
      </c>
      <c r="J97" s="245"/>
      <c r="K97" s="246">
        <f>ROUND(E97*J97,2)</f>
        <v>0</v>
      </c>
      <c r="L97" s="246">
        <v>21</v>
      </c>
      <c r="M97" s="246">
        <f>G97*(1+L97/100)</f>
        <v>0</v>
      </c>
      <c r="N97" s="244">
        <v>3.0000000000000001E-5</v>
      </c>
      <c r="O97" s="244">
        <f>ROUND(E97*N97,2)</f>
        <v>0</v>
      </c>
      <c r="P97" s="244">
        <v>0</v>
      </c>
      <c r="Q97" s="244">
        <f>ROUND(E97*P97,2)</f>
        <v>0</v>
      </c>
      <c r="R97" s="246" t="s">
        <v>238</v>
      </c>
      <c r="S97" s="246" t="s">
        <v>233</v>
      </c>
      <c r="T97" s="247" t="s">
        <v>233</v>
      </c>
      <c r="U97" s="224">
        <v>0.42399999999999999</v>
      </c>
      <c r="V97" s="224">
        <f>ROUND(E97*U97,2)</f>
        <v>0.42</v>
      </c>
      <c r="W97" s="224"/>
      <c r="X97" s="224" t="s">
        <v>157</v>
      </c>
      <c r="Y97" s="224" t="s">
        <v>158</v>
      </c>
      <c r="Z97" s="213"/>
      <c r="AA97" s="213"/>
      <c r="AB97" s="213"/>
      <c r="AC97" s="213"/>
      <c r="AD97" s="213"/>
      <c r="AE97" s="213"/>
      <c r="AF97" s="213"/>
      <c r="AG97" s="213" t="s">
        <v>234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5">
      <c r="A98" s="241">
        <v>64</v>
      </c>
      <c r="B98" s="242" t="s">
        <v>397</v>
      </c>
      <c r="C98" s="250" t="s">
        <v>398</v>
      </c>
      <c r="D98" s="243" t="s">
        <v>251</v>
      </c>
      <c r="E98" s="244">
        <v>4</v>
      </c>
      <c r="F98" s="245"/>
      <c r="G98" s="246">
        <f>ROUND(E98*F98,2)</f>
        <v>0</v>
      </c>
      <c r="H98" s="245"/>
      <c r="I98" s="246">
        <f>ROUND(E98*H98,2)</f>
        <v>0</v>
      </c>
      <c r="J98" s="245"/>
      <c r="K98" s="246">
        <f>ROUND(E98*J98,2)</f>
        <v>0</v>
      </c>
      <c r="L98" s="246">
        <v>21</v>
      </c>
      <c r="M98" s="246">
        <f>G98*(1+L98/100)</f>
        <v>0</v>
      </c>
      <c r="N98" s="244">
        <v>0</v>
      </c>
      <c r="O98" s="244">
        <f>ROUND(E98*N98,2)</f>
        <v>0</v>
      </c>
      <c r="P98" s="244">
        <v>0</v>
      </c>
      <c r="Q98" s="244">
        <f>ROUND(E98*P98,2)</f>
        <v>0</v>
      </c>
      <c r="R98" s="246"/>
      <c r="S98" s="246" t="s">
        <v>155</v>
      </c>
      <c r="T98" s="247" t="s">
        <v>156</v>
      </c>
      <c r="U98" s="224">
        <v>1</v>
      </c>
      <c r="V98" s="224">
        <f>ROUND(E98*U98,2)</f>
        <v>4</v>
      </c>
      <c r="W98" s="224"/>
      <c r="X98" s="224" t="s">
        <v>157</v>
      </c>
      <c r="Y98" s="224" t="s">
        <v>259</v>
      </c>
      <c r="Z98" s="213"/>
      <c r="AA98" s="213"/>
      <c r="AB98" s="213"/>
      <c r="AC98" s="213"/>
      <c r="AD98" s="213"/>
      <c r="AE98" s="213"/>
      <c r="AF98" s="213"/>
      <c r="AG98" s="213" t="s">
        <v>234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5">
      <c r="A99" s="241">
        <v>65</v>
      </c>
      <c r="B99" s="242" t="s">
        <v>399</v>
      </c>
      <c r="C99" s="250" t="s">
        <v>400</v>
      </c>
      <c r="D99" s="243" t="s">
        <v>237</v>
      </c>
      <c r="E99" s="244">
        <v>2</v>
      </c>
      <c r="F99" s="245"/>
      <c r="G99" s="246">
        <f>ROUND(E99*F99,2)</f>
        <v>0</v>
      </c>
      <c r="H99" s="245"/>
      <c r="I99" s="246">
        <f>ROUND(E99*H99,2)</f>
        <v>0</v>
      </c>
      <c r="J99" s="245"/>
      <c r="K99" s="246">
        <f>ROUND(E99*J99,2)</f>
        <v>0</v>
      </c>
      <c r="L99" s="246">
        <v>21</v>
      </c>
      <c r="M99" s="246">
        <f>G99*(1+L99/100)</f>
        <v>0</v>
      </c>
      <c r="N99" s="244">
        <v>0</v>
      </c>
      <c r="O99" s="244">
        <f>ROUND(E99*N99,2)</f>
        <v>0</v>
      </c>
      <c r="P99" s="244">
        <v>0</v>
      </c>
      <c r="Q99" s="244">
        <f>ROUND(E99*P99,2)</f>
        <v>0</v>
      </c>
      <c r="R99" s="246"/>
      <c r="S99" s="246" t="s">
        <v>233</v>
      </c>
      <c r="T99" s="247" t="s">
        <v>233</v>
      </c>
      <c r="U99" s="224">
        <v>6.4000000000000001E-2</v>
      </c>
      <c r="V99" s="224">
        <f>ROUND(E99*U99,2)</f>
        <v>0.13</v>
      </c>
      <c r="W99" s="224"/>
      <c r="X99" s="224" t="s">
        <v>157</v>
      </c>
      <c r="Y99" s="224" t="s">
        <v>158</v>
      </c>
      <c r="Z99" s="213"/>
      <c r="AA99" s="213"/>
      <c r="AB99" s="213"/>
      <c r="AC99" s="213"/>
      <c r="AD99" s="213"/>
      <c r="AE99" s="213"/>
      <c r="AF99" s="213"/>
      <c r="AG99" s="213" t="s">
        <v>234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5">
      <c r="A100" s="241">
        <v>66</v>
      </c>
      <c r="B100" s="242" t="s">
        <v>401</v>
      </c>
      <c r="C100" s="250" t="s">
        <v>402</v>
      </c>
      <c r="D100" s="243" t="s">
        <v>166</v>
      </c>
      <c r="E100" s="244">
        <v>30</v>
      </c>
      <c r="F100" s="245"/>
      <c r="G100" s="246">
        <f>ROUND(E100*F100,2)</f>
        <v>0</v>
      </c>
      <c r="H100" s="245"/>
      <c r="I100" s="246">
        <f>ROUND(E100*H100,2)</f>
        <v>0</v>
      </c>
      <c r="J100" s="245"/>
      <c r="K100" s="246">
        <f>ROUND(E100*J100,2)</f>
        <v>0</v>
      </c>
      <c r="L100" s="246">
        <v>21</v>
      </c>
      <c r="M100" s="246">
        <f>G100*(1+L100/100)</f>
        <v>0</v>
      </c>
      <c r="N100" s="244">
        <v>0</v>
      </c>
      <c r="O100" s="244">
        <f>ROUND(E100*N100,2)</f>
        <v>0</v>
      </c>
      <c r="P100" s="244">
        <v>0</v>
      </c>
      <c r="Q100" s="244">
        <f>ROUND(E100*P100,2)</f>
        <v>0</v>
      </c>
      <c r="R100" s="246"/>
      <c r="S100" s="246" t="s">
        <v>233</v>
      </c>
      <c r="T100" s="247" t="s">
        <v>233</v>
      </c>
      <c r="U100" s="224">
        <v>6.2E-2</v>
      </c>
      <c r="V100" s="224">
        <f>ROUND(E100*U100,2)</f>
        <v>1.86</v>
      </c>
      <c r="W100" s="224"/>
      <c r="X100" s="224" t="s">
        <v>157</v>
      </c>
      <c r="Y100" s="224" t="s">
        <v>158</v>
      </c>
      <c r="Z100" s="213"/>
      <c r="AA100" s="213"/>
      <c r="AB100" s="213"/>
      <c r="AC100" s="213"/>
      <c r="AD100" s="213"/>
      <c r="AE100" s="213"/>
      <c r="AF100" s="213"/>
      <c r="AG100" s="213" t="s">
        <v>234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5">
      <c r="A101" s="241">
        <v>67</v>
      </c>
      <c r="B101" s="242" t="s">
        <v>403</v>
      </c>
      <c r="C101" s="250" t="s">
        <v>404</v>
      </c>
      <c r="D101" s="243" t="s">
        <v>243</v>
      </c>
      <c r="E101" s="244">
        <v>1</v>
      </c>
      <c r="F101" s="245"/>
      <c r="G101" s="246">
        <f>ROUND(E101*F101,2)</f>
        <v>0</v>
      </c>
      <c r="H101" s="245"/>
      <c r="I101" s="246">
        <f>ROUND(E101*H101,2)</f>
        <v>0</v>
      </c>
      <c r="J101" s="245"/>
      <c r="K101" s="246">
        <f>ROUND(E101*J101,2)</f>
        <v>0</v>
      </c>
      <c r="L101" s="246">
        <v>21</v>
      </c>
      <c r="M101" s="246">
        <f>G101*(1+L101/100)</f>
        <v>0</v>
      </c>
      <c r="N101" s="244">
        <v>2.8250000000000001E-2</v>
      </c>
      <c r="O101" s="244">
        <f>ROUND(E101*N101,2)</f>
        <v>0.03</v>
      </c>
      <c r="P101" s="244">
        <v>0</v>
      </c>
      <c r="Q101" s="244">
        <f>ROUND(E101*P101,2)</f>
        <v>0</v>
      </c>
      <c r="R101" s="246"/>
      <c r="S101" s="246" t="s">
        <v>155</v>
      </c>
      <c r="T101" s="247" t="s">
        <v>233</v>
      </c>
      <c r="U101" s="224">
        <v>0.9</v>
      </c>
      <c r="V101" s="224">
        <f>ROUND(E101*U101,2)</f>
        <v>0.9</v>
      </c>
      <c r="W101" s="224"/>
      <c r="X101" s="224" t="s">
        <v>157</v>
      </c>
      <c r="Y101" s="224" t="s">
        <v>158</v>
      </c>
      <c r="Z101" s="213"/>
      <c r="AA101" s="213"/>
      <c r="AB101" s="213"/>
      <c r="AC101" s="213"/>
      <c r="AD101" s="213"/>
      <c r="AE101" s="213"/>
      <c r="AF101" s="213"/>
      <c r="AG101" s="213" t="s">
        <v>234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5">
      <c r="A102" s="234">
        <v>68</v>
      </c>
      <c r="B102" s="235" t="s">
        <v>405</v>
      </c>
      <c r="C102" s="251" t="s">
        <v>406</v>
      </c>
      <c r="D102" s="236" t="s">
        <v>237</v>
      </c>
      <c r="E102" s="237">
        <v>1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7">
        <v>2.97E-3</v>
      </c>
      <c r="O102" s="237">
        <f>ROUND(E102*N102,2)</f>
        <v>0</v>
      </c>
      <c r="P102" s="237">
        <v>0</v>
      </c>
      <c r="Q102" s="237">
        <f>ROUND(E102*P102,2)</f>
        <v>0</v>
      </c>
      <c r="R102" s="239"/>
      <c r="S102" s="239" t="s">
        <v>155</v>
      </c>
      <c r="T102" s="240" t="s">
        <v>156</v>
      </c>
      <c r="U102" s="224">
        <v>0.433</v>
      </c>
      <c r="V102" s="224">
        <f>ROUND(E102*U102,2)</f>
        <v>0.43</v>
      </c>
      <c r="W102" s="224"/>
      <c r="X102" s="224" t="s">
        <v>157</v>
      </c>
      <c r="Y102" s="224" t="s">
        <v>158</v>
      </c>
      <c r="Z102" s="213"/>
      <c r="AA102" s="213"/>
      <c r="AB102" s="213"/>
      <c r="AC102" s="213"/>
      <c r="AD102" s="213"/>
      <c r="AE102" s="213"/>
      <c r="AF102" s="213"/>
      <c r="AG102" s="213" t="s">
        <v>234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5">
      <c r="A103" s="220">
        <v>69</v>
      </c>
      <c r="B103" s="221" t="s">
        <v>407</v>
      </c>
      <c r="C103" s="261" t="s">
        <v>408</v>
      </c>
      <c r="D103" s="222" t="s">
        <v>0</v>
      </c>
      <c r="E103" s="256"/>
      <c r="F103" s="225"/>
      <c r="G103" s="224">
        <f>ROUND(E103*F103,2)</f>
        <v>0</v>
      </c>
      <c r="H103" s="225"/>
      <c r="I103" s="224">
        <f>ROUND(E103*H103,2)</f>
        <v>0</v>
      </c>
      <c r="J103" s="225"/>
      <c r="K103" s="224">
        <f>ROUND(E103*J103,2)</f>
        <v>0</v>
      </c>
      <c r="L103" s="224">
        <v>21</v>
      </c>
      <c r="M103" s="224">
        <f>G103*(1+L103/100)</f>
        <v>0</v>
      </c>
      <c r="N103" s="223">
        <v>0</v>
      </c>
      <c r="O103" s="223">
        <f>ROUND(E103*N103,2)</f>
        <v>0</v>
      </c>
      <c r="P103" s="223">
        <v>0</v>
      </c>
      <c r="Q103" s="223">
        <f>ROUND(E103*P103,2)</f>
        <v>0</v>
      </c>
      <c r="R103" s="224" t="s">
        <v>238</v>
      </c>
      <c r="S103" s="224" t="s">
        <v>233</v>
      </c>
      <c r="T103" s="224" t="s">
        <v>409</v>
      </c>
      <c r="U103" s="224">
        <v>0</v>
      </c>
      <c r="V103" s="224">
        <f>ROUND(E103*U103,2)</f>
        <v>0</v>
      </c>
      <c r="W103" s="224"/>
      <c r="X103" s="224" t="s">
        <v>303</v>
      </c>
      <c r="Y103" s="224" t="s">
        <v>158</v>
      </c>
      <c r="Z103" s="213"/>
      <c r="AA103" s="213"/>
      <c r="AB103" s="213"/>
      <c r="AC103" s="213"/>
      <c r="AD103" s="213"/>
      <c r="AE103" s="213"/>
      <c r="AF103" s="213"/>
      <c r="AG103" s="213" t="s">
        <v>304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2" x14ac:dyDescent="0.25">
      <c r="A104" s="220"/>
      <c r="B104" s="221"/>
      <c r="C104" s="262" t="s">
        <v>372</v>
      </c>
      <c r="D104" s="257"/>
      <c r="E104" s="257"/>
      <c r="F104" s="257"/>
      <c r="G104" s="257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3"/>
      <c r="AA104" s="213"/>
      <c r="AB104" s="213"/>
      <c r="AC104" s="213"/>
      <c r="AD104" s="213"/>
      <c r="AE104" s="213"/>
      <c r="AF104" s="213"/>
      <c r="AG104" s="213" t="s">
        <v>306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x14ac:dyDescent="0.25">
      <c r="A105" s="227" t="s">
        <v>150</v>
      </c>
      <c r="B105" s="228" t="s">
        <v>102</v>
      </c>
      <c r="C105" s="249" t="s">
        <v>103</v>
      </c>
      <c r="D105" s="229"/>
      <c r="E105" s="230"/>
      <c r="F105" s="231"/>
      <c r="G105" s="231">
        <f>SUMIF(AG106:AG113,"&lt;&gt;NOR",G106:G113)</f>
        <v>0</v>
      </c>
      <c r="H105" s="231"/>
      <c r="I105" s="231">
        <f>SUM(I106:I113)</f>
        <v>0</v>
      </c>
      <c r="J105" s="231"/>
      <c r="K105" s="231">
        <f>SUM(K106:K113)</f>
        <v>0</v>
      </c>
      <c r="L105" s="231"/>
      <c r="M105" s="231">
        <f>SUM(M106:M113)</f>
        <v>0</v>
      </c>
      <c r="N105" s="230"/>
      <c r="O105" s="230">
        <f>SUM(O106:O113)</f>
        <v>0.02</v>
      </c>
      <c r="P105" s="230"/>
      <c r="Q105" s="230">
        <f>SUM(Q106:Q113)</f>
        <v>0</v>
      </c>
      <c r="R105" s="231"/>
      <c r="S105" s="231"/>
      <c r="T105" s="232"/>
      <c r="U105" s="226"/>
      <c r="V105" s="226">
        <f>SUM(V106:V113)</f>
        <v>10.47</v>
      </c>
      <c r="W105" s="226"/>
      <c r="X105" s="226"/>
      <c r="Y105" s="226"/>
      <c r="AG105" t="s">
        <v>151</v>
      </c>
    </row>
    <row r="106" spans="1:60" outlineLevel="1" x14ac:dyDescent="0.25">
      <c r="A106" s="241">
        <v>70</v>
      </c>
      <c r="B106" s="242" t="s">
        <v>410</v>
      </c>
      <c r="C106" s="250" t="s">
        <v>411</v>
      </c>
      <c r="D106" s="243" t="s">
        <v>243</v>
      </c>
      <c r="E106" s="244">
        <v>2</v>
      </c>
      <c r="F106" s="245"/>
      <c r="G106" s="246">
        <f>ROUND(E106*F106,2)</f>
        <v>0</v>
      </c>
      <c r="H106" s="245"/>
      <c r="I106" s="246">
        <f>ROUND(E106*H106,2)</f>
        <v>0</v>
      </c>
      <c r="J106" s="245"/>
      <c r="K106" s="246">
        <f>ROUND(E106*J106,2)</f>
        <v>0</v>
      </c>
      <c r="L106" s="246">
        <v>21</v>
      </c>
      <c r="M106" s="246">
        <f>G106*(1+L106/100)</f>
        <v>0</v>
      </c>
      <c r="N106" s="244">
        <v>1.085E-2</v>
      </c>
      <c r="O106" s="244">
        <f>ROUND(E106*N106,2)</f>
        <v>0.02</v>
      </c>
      <c r="P106" s="244">
        <v>0</v>
      </c>
      <c r="Q106" s="244">
        <f>ROUND(E106*P106,2)</f>
        <v>0</v>
      </c>
      <c r="R106" s="246" t="s">
        <v>246</v>
      </c>
      <c r="S106" s="246" t="s">
        <v>233</v>
      </c>
      <c r="T106" s="247" t="s">
        <v>233</v>
      </c>
      <c r="U106" s="224">
        <v>5.2370000000000001</v>
      </c>
      <c r="V106" s="224">
        <f>ROUND(E106*U106,2)</f>
        <v>10.47</v>
      </c>
      <c r="W106" s="224"/>
      <c r="X106" s="224" t="s">
        <v>157</v>
      </c>
      <c r="Y106" s="224" t="s">
        <v>158</v>
      </c>
      <c r="Z106" s="213"/>
      <c r="AA106" s="213"/>
      <c r="AB106" s="213"/>
      <c r="AC106" s="213"/>
      <c r="AD106" s="213"/>
      <c r="AE106" s="213"/>
      <c r="AF106" s="213"/>
      <c r="AG106" s="213" t="s">
        <v>234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20.399999999999999" outlineLevel="1" x14ac:dyDescent="0.25">
      <c r="A107" s="241">
        <v>71</v>
      </c>
      <c r="B107" s="242" t="s">
        <v>412</v>
      </c>
      <c r="C107" s="250" t="s">
        <v>413</v>
      </c>
      <c r="D107" s="243" t="s">
        <v>414</v>
      </c>
      <c r="E107" s="244">
        <v>1</v>
      </c>
      <c r="F107" s="245"/>
      <c r="G107" s="246">
        <f>ROUND(E107*F107,2)</f>
        <v>0</v>
      </c>
      <c r="H107" s="245"/>
      <c r="I107" s="246">
        <f>ROUND(E107*H107,2)</f>
        <v>0</v>
      </c>
      <c r="J107" s="245"/>
      <c r="K107" s="246">
        <f>ROUND(E107*J107,2)</f>
        <v>0</v>
      </c>
      <c r="L107" s="246">
        <v>21</v>
      </c>
      <c r="M107" s="246">
        <f>G107*(1+L107/100)</f>
        <v>0</v>
      </c>
      <c r="N107" s="244">
        <v>0</v>
      </c>
      <c r="O107" s="244">
        <f>ROUND(E107*N107,2)</f>
        <v>0</v>
      </c>
      <c r="P107" s="244">
        <v>0</v>
      </c>
      <c r="Q107" s="244">
        <f>ROUND(E107*P107,2)</f>
        <v>0</v>
      </c>
      <c r="R107" s="246"/>
      <c r="S107" s="246" t="s">
        <v>155</v>
      </c>
      <c r="T107" s="247" t="s">
        <v>156</v>
      </c>
      <c r="U107" s="224">
        <v>0</v>
      </c>
      <c r="V107" s="224">
        <f>ROUND(E107*U107,2)</f>
        <v>0</v>
      </c>
      <c r="W107" s="224"/>
      <c r="X107" s="224" t="s">
        <v>157</v>
      </c>
      <c r="Y107" s="224" t="s">
        <v>158</v>
      </c>
      <c r="Z107" s="213"/>
      <c r="AA107" s="213"/>
      <c r="AB107" s="213"/>
      <c r="AC107" s="213"/>
      <c r="AD107" s="213"/>
      <c r="AE107" s="213"/>
      <c r="AF107" s="213"/>
      <c r="AG107" s="213" t="s">
        <v>234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5">
      <c r="A108" s="241">
        <v>72</v>
      </c>
      <c r="B108" s="242" t="s">
        <v>415</v>
      </c>
      <c r="C108" s="250" t="s">
        <v>416</v>
      </c>
      <c r="D108" s="243" t="s">
        <v>154</v>
      </c>
      <c r="E108" s="244">
        <v>1</v>
      </c>
      <c r="F108" s="245"/>
      <c r="G108" s="246">
        <f>ROUND(E108*F108,2)</f>
        <v>0</v>
      </c>
      <c r="H108" s="245"/>
      <c r="I108" s="246">
        <f>ROUND(E108*H108,2)</f>
        <v>0</v>
      </c>
      <c r="J108" s="245"/>
      <c r="K108" s="246">
        <f>ROUND(E108*J108,2)</f>
        <v>0</v>
      </c>
      <c r="L108" s="246">
        <v>21</v>
      </c>
      <c r="M108" s="246">
        <f>G108*(1+L108/100)</f>
        <v>0</v>
      </c>
      <c r="N108" s="244">
        <v>0</v>
      </c>
      <c r="O108" s="244">
        <f>ROUND(E108*N108,2)</f>
        <v>0</v>
      </c>
      <c r="P108" s="244">
        <v>0</v>
      </c>
      <c r="Q108" s="244">
        <f>ROUND(E108*P108,2)</f>
        <v>0</v>
      </c>
      <c r="R108" s="246"/>
      <c r="S108" s="246" t="s">
        <v>155</v>
      </c>
      <c r="T108" s="247" t="s">
        <v>156</v>
      </c>
      <c r="U108" s="224">
        <v>0</v>
      </c>
      <c r="V108" s="224">
        <f>ROUND(E108*U108,2)</f>
        <v>0</v>
      </c>
      <c r="W108" s="224"/>
      <c r="X108" s="224" t="s">
        <v>157</v>
      </c>
      <c r="Y108" s="224" t="s">
        <v>158</v>
      </c>
      <c r="Z108" s="213"/>
      <c r="AA108" s="213"/>
      <c r="AB108" s="213"/>
      <c r="AC108" s="213"/>
      <c r="AD108" s="213"/>
      <c r="AE108" s="213"/>
      <c r="AF108" s="213"/>
      <c r="AG108" s="213" t="s">
        <v>234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5">
      <c r="A109" s="241">
        <v>73</v>
      </c>
      <c r="B109" s="242" t="s">
        <v>417</v>
      </c>
      <c r="C109" s="250" t="s">
        <v>418</v>
      </c>
      <c r="D109" s="243" t="s">
        <v>154</v>
      </c>
      <c r="E109" s="244">
        <v>1</v>
      </c>
      <c r="F109" s="245"/>
      <c r="G109" s="246">
        <f>ROUND(E109*F109,2)</f>
        <v>0</v>
      </c>
      <c r="H109" s="245"/>
      <c r="I109" s="246">
        <f>ROUND(E109*H109,2)</f>
        <v>0</v>
      </c>
      <c r="J109" s="245"/>
      <c r="K109" s="246">
        <f>ROUND(E109*J109,2)</f>
        <v>0</v>
      </c>
      <c r="L109" s="246">
        <v>21</v>
      </c>
      <c r="M109" s="246">
        <f>G109*(1+L109/100)</f>
        <v>0</v>
      </c>
      <c r="N109" s="244">
        <v>0</v>
      </c>
      <c r="O109" s="244">
        <f>ROUND(E109*N109,2)</f>
        <v>0</v>
      </c>
      <c r="P109" s="244">
        <v>0</v>
      </c>
      <c r="Q109" s="244">
        <f>ROUND(E109*P109,2)</f>
        <v>0</v>
      </c>
      <c r="R109" s="246"/>
      <c r="S109" s="246" t="s">
        <v>155</v>
      </c>
      <c r="T109" s="247" t="s">
        <v>156</v>
      </c>
      <c r="U109" s="224">
        <v>0</v>
      </c>
      <c r="V109" s="224">
        <f>ROUND(E109*U109,2)</f>
        <v>0</v>
      </c>
      <c r="W109" s="224"/>
      <c r="X109" s="224" t="s">
        <v>157</v>
      </c>
      <c r="Y109" s="224" t="s">
        <v>158</v>
      </c>
      <c r="Z109" s="213"/>
      <c r="AA109" s="213"/>
      <c r="AB109" s="213"/>
      <c r="AC109" s="213"/>
      <c r="AD109" s="213"/>
      <c r="AE109" s="213"/>
      <c r="AF109" s="213"/>
      <c r="AG109" s="213" t="s">
        <v>234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5">
      <c r="A110" s="241">
        <v>74</v>
      </c>
      <c r="B110" s="242" t="s">
        <v>419</v>
      </c>
      <c r="C110" s="250" t="s">
        <v>420</v>
      </c>
      <c r="D110" s="243" t="s">
        <v>154</v>
      </c>
      <c r="E110" s="244">
        <v>1</v>
      </c>
      <c r="F110" s="245"/>
      <c r="G110" s="246">
        <f>ROUND(E110*F110,2)</f>
        <v>0</v>
      </c>
      <c r="H110" s="245"/>
      <c r="I110" s="246">
        <f>ROUND(E110*H110,2)</f>
        <v>0</v>
      </c>
      <c r="J110" s="245"/>
      <c r="K110" s="246">
        <f>ROUND(E110*J110,2)</f>
        <v>0</v>
      </c>
      <c r="L110" s="246">
        <v>21</v>
      </c>
      <c r="M110" s="246">
        <f>G110*(1+L110/100)</f>
        <v>0</v>
      </c>
      <c r="N110" s="244">
        <v>0</v>
      </c>
      <c r="O110" s="244">
        <f>ROUND(E110*N110,2)</f>
        <v>0</v>
      </c>
      <c r="P110" s="244">
        <v>0</v>
      </c>
      <c r="Q110" s="244">
        <f>ROUND(E110*P110,2)</f>
        <v>0</v>
      </c>
      <c r="R110" s="246"/>
      <c r="S110" s="246" t="s">
        <v>155</v>
      </c>
      <c r="T110" s="247" t="s">
        <v>156</v>
      </c>
      <c r="U110" s="224">
        <v>0</v>
      </c>
      <c r="V110" s="224">
        <f>ROUND(E110*U110,2)</f>
        <v>0</v>
      </c>
      <c r="W110" s="224"/>
      <c r="X110" s="224" t="s">
        <v>157</v>
      </c>
      <c r="Y110" s="224" t="s">
        <v>158</v>
      </c>
      <c r="Z110" s="213"/>
      <c r="AA110" s="213"/>
      <c r="AB110" s="213"/>
      <c r="AC110" s="213"/>
      <c r="AD110" s="213"/>
      <c r="AE110" s="213"/>
      <c r="AF110" s="213"/>
      <c r="AG110" s="213" t="s">
        <v>234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5">
      <c r="A111" s="234">
        <v>75</v>
      </c>
      <c r="B111" s="235" t="s">
        <v>421</v>
      </c>
      <c r="C111" s="251" t="s">
        <v>422</v>
      </c>
      <c r="D111" s="236" t="s">
        <v>154</v>
      </c>
      <c r="E111" s="237">
        <v>2</v>
      </c>
      <c r="F111" s="238"/>
      <c r="G111" s="239">
        <f>ROUND(E111*F111,2)</f>
        <v>0</v>
      </c>
      <c r="H111" s="238"/>
      <c r="I111" s="239">
        <f>ROUND(E111*H111,2)</f>
        <v>0</v>
      </c>
      <c r="J111" s="238"/>
      <c r="K111" s="239">
        <f>ROUND(E111*J111,2)</f>
        <v>0</v>
      </c>
      <c r="L111" s="239">
        <v>21</v>
      </c>
      <c r="M111" s="239">
        <f>G111*(1+L111/100)</f>
        <v>0</v>
      </c>
      <c r="N111" s="237">
        <v>0</v>
      </c>
      <c r="O111" s="237">
        <f>ROUND(E111*N111,2)</f>
        <v>0</v>
      </c>
      <c r="P111" s="237">
        <v>0</v>
      </c>
      <c r="Q111" s="237">
        <f>ROUND(E111*P111,2)</f>
        <v>0</v>
      </c>
      <c r="R111" s="239"/>
      <c r="S111" s="239" t="s">
        <v>155</v>
      </c>
      <c r="T111" s="240" t="s">
        <v>156</v>
      </c>
      <c r="U111" s="224">
        <v>0</v>
      </c>
      <c r="V111" s="224">
        <f>ROUND(E111*U111,2)</f>
        <v>0</v>
      </c>
      <c r="W111" s="224"/>
      <c r="X111" s="224" t="s">
        <v>157</v>
      </c>
      <c r="Y111" s="224" t="s">
        <v>158</v>
      </c>
      <c r="Z111" s="213"/>
      <c r="AA111" s="213"/>
      <c r="AB111" s="213"/>
      <c r="AC111" s="213"/>
      <c r="AD111" s="213"/>
      <c r="AE111" s="213"/>
      <c r="AF111" s="213"/>
      <c r="AG111" s="213" t="s">
        <v>234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5">
      <c r="A112" s="220">
        <v>76</v>
      </c>
      <c r="B112" s="221" t="s">
        <v>423</v>
      </c>
      <c r="C112" s="261" t="s">
        <v>424</v>
      </c>
      <c r="D112" s="222" t="s">
        <v>0</v>
      </c>
      <c r="E112" s="256"/>
      <c r="F112" s="225"/>
      <c r="G112" s="224">
        <f>ROUND(E112*F112,2)</f>
        <v>0</v>
      </c>
      <c r="H112" s="225"/>
      <c r="I112" s="224">
        <f>ROUND(E112*H112,2)</f>
        <v>0</v>
      </c>
      <c r="J112" s="225"/>
      <c r="K112" s="224">
        <f>ROUND(E112*J112,2)</f>
        <v>0</v>
      </c>
      <c r="L112" s="224">
        <v>21</v>
      </c>
      <c r="M112" s="224">
        <f>G112*(1+L112/100)</f>
        <v>0</v>
      </c>
      <c r="N112" s="223">
        <v>0</v>
      </c>
      <c r="O112" s="223">
        <f>ROUND(E112*N112,2)</f>
        <v>0</v>
      </c>
      <c r="P112" s="223">
        <v>0</v>
      </c>
      <c r="Q112" s="223">
        <f>ROUND(E112*P112,2)</f>
        <v>0</v>
      </c>
      <c r="R112" s="224" t="s">
        <v>246</v>
      </c>
      <c r="S112" s="224" t="s">
        <v>233</v>
      </c>
      <c r="T112" s="224" t="s">
        <v>233</v>
      </c>
      <c r="U112" s="224">
        <v>0</v>
      </c>
      <c r="V112" s="224">
        <f>ROUND(E112*U112,2)</f>
        <v>0</v>
      </c>
      <c r="W112" s="224"/>
      <c r="X112" s="224" t="s">
        <v>303</v>
      </c>
      <c r="Y112" s="224" t="s">
        <v>158</v>
      </c>
      <c r="Z112" s="213"/>
      <c r="AA112" s="213"/>
      <c r="AB112" s="213"/>
      <c r="AC112" s="213"/>
      <c r="AD112" s="213"/>
      <c r="AE112" s="213"/>
      <c r="AF112" s="213"/>
      <c r="AG112" s="213" t="s">
        <v>304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2" x14ac:dyDescent="0.25">
      <c r="A113" s="220"/>
      <c r="B113" s="221"/>
      <c r="C113" s="262" t="s">
        <v>372</v>
      </c>
      <c r="D113" s="257"/>
      <c r="E113" s="257"/>
      <c r="F113" s="257"/>
      <c r="G113" s="257"/>
      <c r="H113" s="224"/>
      <c r="I113" s="224"/>
      <c r="J113" s="224"/>
      <c r="K113" s="224"/>
      <c r="L113" s="224"/>
      <c r="M113" s="224"/>
      <c r="N113" s="223"/>
      <c r="O113" s="223"/>
      <c r="P113" s="223"/>
      <c r="Q113" s="223"/>
      <c r="R113" s="224"/>
      <c r="S113" s="224"/>
      <c r="T113" s="224"/>
      <c r="U113" s="224"/>
      <c r="V113" s="224"/>
      <c r="W113" s="224"/>
      <c r="X113" s="224"/>
      <c r="Y113" s="224"/>
      <c r="Z113" s="213"/>
      <c r="AA113" s="213"/>
      <c r="AB113" s="213"/>
      <c r="AC113" s="213"/>
      <c r="AD113" s="213"/>
      <c r="AE113" s="213"/>
      <c r="AF113" s="213"/>
      <c r="AG113" s="213" t="s">
        <v>306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x14ac:dyDescent="0.25">
      <c r="A114" s="227" t="s">
        <v>150</v>
      </c>
      <c r="B114" s="228" t="s">
        <v>104</v>
      </c>
      <c r="C114" s="249" t="s">
        <v>105</v>
      </c>
      <c r="D114" s="229"/>
      <c r="E114" s="230"/>
      <c r="F114" s="231"/>
      <c r="G114" s="231">
        <f>SUMIF(AG115:AG133,"&lt;&gt;NOR",G115:G133)</f>
        <v>0</v>
      </c>
      <c r="H114" s="231"/>
      <c r="I114" s="231">
        <f>SUM(I115:I133)</f>
        <v>0</v>
      </c>
      <c r="J114" s="231"/>
      <c r="K114" s="231">
        <f>SUM(K115:K133)</f>
        <v>0</v>
      </c>
      <c r="L114" s="231"/>
      <c r="M114" s="231">
        <f>SUM(M115:M133)</f>
        <v>0</v>
      </c>
      <c r="N114" s="230"/>
      <c r="O114" s="230">
        <f>SUM(O115:O133)</f>
        <v>0</v>
      </c>
      <c r="P114" s="230"/>
      <c r="Q114" s="230">
        <f>SUM(Q115:Q133)</f>
        <v>0</v>
      </c>
      <c r="R114" s="231"/>
      <c r="S114" s="231"/>
      <c r="T114" s="232"/>
      <c r="U114" s="226"/>
      <c r="V114" s="226">
        <f>SUM(V115:V133)</f>
        <v>0</v>
      </c>
      <c r="W114" s="226"/>
      <c r="X114" s="226"/>
      <c r="Y114" s="226"/>
      <c r="AG114" t="s">
        <v>151</v>
      </c>
    </row>
    <row r="115" spans="1:60" outlineLevel="1" x14ac:dyDescent="0.25">
      <c r="A115" s="241">
        <v>77</v>
      </c>
      <c r="B115" s="242" t="s">
        <v>425</v>
      </c>
      <c r="C115" s="250" t="s">
        <v>426</v>
      </c>
      <c r="D115" s="243" t="s">
        <v>154</v>
      </c>
      <c r="E115" s="244">
        <v>1</v>
      </c>
      <c r="F115" s="245"/>
      <c r="G115" s="246">
        <f>ROUND(E115*F115,2)</f>
        <v>0</v>
      </c>
      <c r="H115" s="245"/>
      <c r="I115" s="246">
        <f>ROUND(E115*H115,2)</f>
        <v>0</v>
      </c>
      <c r="J115" s="245"/>
      <c r="K115" s="246">
        <f>ROUND(E115*J115,2)</f>
        <v>0</v>
      </c>
      <c r="L115" s="246">
        <v>21</v>
      </c>
      <c r="M115" s="246">
        <f>G115*(1+L115/100)</f>
        <v>0</v>
      </c>
      <c r="N115" s="244">
        <v>0</v>
      </c>
      <c r="O115" s="244">
        <f>ROUND(E115*N115,2)</f>
        <v>0</v>
      </c>
      <c r="P115" s="244">
        <v>0</v>
      </c>
      <c r="Q115" s="244">
        <f>ROUND(E115*P115,2)</f>
        <v>0</v>
      </c>
      <c r="R115" s="246"/>
      <c r="S115" s="246" t="s">
        <v>155</v>
      </c>
      <c r="T115" s="247" t="s">
        <v>156</v>
      </c>
      <c r="U115" s="224">
        <v>0</v>
      </c>
      <c r="V115" s="224">
        <f>ROUND(E115*U115,2)</f>
        <v>0</v>
      </c>
      <c r="W115" s="224"/>
      <c r="X115" s="224" t="s">
        <v>293</v>
      </c>
      <c r="Y115" s="224" t="s">
        <v>158</v>
      </c>
      <c r="Z115" s="213"/>
      <c r="AA115" s="213"/>
      <c r="AB115" s="213"/>
      <c r="AC115" s="213"/>
      <c r="AD115" s="213"/>
      <c r="AE115" s="213"/>
      <c r="AF115" s="213"/>
      <c r="AG115" s="213" t="s">
        <v>294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5">
      <c r="A116" s="241">
        <v>78</v>
      </c>
      <c r="B116" s="242" t="s">
        <v>427</v>
      </c>
      <c r="C116" s="250" t="s">
        <v>428</v>
      </c>
      <c r="D116" s="243" t="s">
        <v>154</v>
      </c>
      <c r="E116" s="244">
        <v>1</v>
      </c>
      <c r="F116" s="245"/>
      <c r="G116" s="246">
        <f>ROUND(E116*F116,2)</f>
        <v>0</v>
      </c>
      <c r="H116" s="245"/>
      <c r="I116" s="246">
        <f>ROUND(E116*H116,2)</f>
        <v>0</v>
      </c>
      <c r="J116" s="245"/>
      <c r="K116" s="246">
        <f>ROUND(E116*J116,2)</f>
        <v>0</v>
      </c>
      <c r="L116" s="246">
        <v>21</v>
      </c>
      <c r="M116" s="246">
        <f>G116*(1+L116/100)</f>
        <v>0</v>
      </c>
      <c r="N116" s="244">
        <v>0</v>
      </c>
      <c r="O116" s="244">
        <f>ROUND(E116*N116,2)</f>
        <v>0</v>
      </c>
      <c r="P116" s="244">
        <v>0</v>
      </c>
      <c r="Q116" s="244">
        <f>ROUND(E116*P116,2)</f>
        <v>0</v>
      </c>
      <c r="R116" s="246"/>
      <c r="S116" s="246" t="s">
        <v>155</v>
      </c>
      <c r="T116" s="247" t="s">
        <v>156</v>
      </c>
      <c r="U116" s="224">
        <v>0</v>
      </c>
      <c r="V116" s="224">
        <f>ROUND(E116*U116,2)</f>
        <v>0</v>
      </c>
      <c r="W116" s="224"/>
      <c r="X116" s="224" t="s">
        <v>293</v>
      </c>
      <c r="Y116" s="224" t="s">
        <v>158</v>
      </c>
      <c r="Z116" s="213"/>
      <c r="AA116" s="213"/>
      <c r="AB116" s="213"/>
      <c r="AC116" s="213"/>
      <c r="AD116" s="213"/>
      <c r="AE116" s="213"/>
      <c r="AF116" s="213"/>
      <c r="AG116" s="213" t="s">
        <v>294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5">
      <c r="A117" s="241">
        <v>79</v>
      </c>
      <c r="B117" s="242" t="s">
        <v>429</v>
      </c>
      <c r="C117" s="250" t="s">
        <v>430</v>
      </c>
      <c r="D117" s="243" t="s">
        <v>154</v>
      </c>
      <c r="E117" s="244">
        <v>1</v>
      </c>
      <c r="F117" s="245"/>
      <c r="G117" s="246">
        <f>ROUND(E117*F117,2)</f>
        <v>0</v>
      </c>
      <c r="H117" s="245"/>
      <c r="I117" s="246">
        <f>ROUND(E117*H117,2)</f>
        <v>0</v>
      </c>
      <c r="J117" s="245"/>
      <c r="K117" s="246">
        <f>ROUND(E117*J117,2)</f>
        <v>0</v>
      </c>
      <c r="L117" s="246">
        <v>21</v>
      </c>
      <c r="M117" s="246">
        <f>G117*(1+L117/100)</f>
        <v>0</v>
      </c>
      <c r="N117" s="244">
        <v>0</v>
      </c>
      <c r="O117" s="244">
        <f>ROUND(E117*N117,2)</f>
        <v>0</v>
      </c>
      <c r="P117" s="244">
        <v>0</v>
      </c>
      <c r="Q117" s="244">
        <f>ROUND(E117*P117,2)</f>
        <v>0</v>
      </c>
      <c r="R117" s="246"/>
      <c r="S117" s="246" t="s">
        <v>155</v>
      </c>
      <c r="T117" s="247" t="s">
        <v>156</v>
      </c>
      <c r="U117" s="224">
        <v>0</v>
      </c>
      <c r="V117" s="224">
        <f>ROUND(E117*U117,2)</f>
        <v>0</v>
      </c>
      <c r="W117" s="224"/>
      <c r="X117" s="224" t="s">
        <v>293</v>
      </c>
      <c r="Y117" s="224" t="s">
        <v>158</v>
      </c>
      <c r="Z117" s="213"/>
      <c r="AA117" s="213"/>
      <c r="AB117" s="213"/>
      <c r="AC117" s="213"/>
      <c r="AD117" s="213"/>
      <c r="AE117" s="213"/>
      <c r="AF117" s="213"/>
      <c r="AG117" s="213" t="s">
        <v>294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5">
      <c r="A118" s="241">
        <v>80</v>
      </c>
      <c r="B118" s="242" t="s">
        <v>431</v>
      </c>
      <c r="C118" s="250" t="s">
        <v>432</v>
      </c>
      <c r="D118" s="243" t="s">
        <v>154</v>
      </c>
      <c r="E118" s="244">
        <v>1</v>
      </c>
      <c r="F118" s="245"/>
      <c r="G118" s="246">
        <f>ROUND(E118*F118,2)</f>
        <v>0</v>
      </c>
      <c r="H118" s="245"/>
      <c r="I118" s="246">
        <f>ROUND(E118*H118,2)</f>
        <v>0</v>
      </c>
      <c r="J118" s="245"/>
      <c r="K118" s="246">
        <f>ROUND(E118*J118,2)</f>
        <v>0</v>
      </c>
      <c r="L118" s="246">
        <v>21</v>
      </c>
      <c r="M118" s="246">
        <f>G118*(1+L118/100)</f>
        <v>0</v>
      </c>
      <c r="N118" s="244">
        <v>0</v>
      </c>
      <c r="O118" s="244">
        <f>ROUND(E118*N118,2)</f>
        <v>0</v>
      </c>
      <c r="P118" s="244">
        <v>0</v>
      </c>
      <c r="Q118" s="244">
        <f>ROUND(E118*P118,2)</f>
        <v>0</v>
      </c>
      <c r="R118" s="246"/>
      <c r="S118" s="246" t="s">
        <v>155</v>
      </c>
      <c r="T118" s="247" t="s">
        <v>156</v>
      </c>
      <c r="U118" s="224">
        <v>0</v>
      </c>
      <c r="V118" s="224">
        <f>ROUND(E118*U118,2)</f>
        <v>0</v>
      </c>
      <c r="W118" s="224"/>
      <c r="X118" s="224" t="s">
        <v>293</v>
      </c>
      <c r="Y118" s="224" t="s">
        <v>158</v>
      </c>
      <c r="Z118" s="213"/>
      <c r="AA118" s="213"/>
      <c r="AB118" s="213"/>
      <c r="AC118" s="213"/>
      <c r="AD118" s="213"/>
      <c r="AE118" s="213"/>
      <c r="AF118" s="213"/>
      <c r="AG118" s="213" t="s">
        <v>294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5">
      <c r="A119" s="241">
        <v>81</v>
      </c>
      <c r="B119" s="242" t="s">
        <v>433</v>
      </c>
      <c r="C119" s="250" t="s">
        <v>434</v>
      </c>
      <c r="D119" s="243" t="s">
        <v>154</v>
      </c>
      <c r="E119" s="244">
        <v>1</v>
      </c>
      <c r="F119" s="245"/>
      <c r="G119" s="246">
        <f>ROUND(E119*F119,2)</f>
        <v>0</v>
      </c>
      <c r="H119" s="245"/>
      <c r="I119" s="246">
        <f>ROUND(E119*H119,2)</f>
        <v>0</v>
      </c>
      <c r="J119" s="245"/>
      <c r="K119" s="246">
        <f>ROUND(E119*J119,2)</f>
        <v>0</v>
      </c>
      <c r="L119" s="246">
        <v>21</v>
      </c>
      <c r="M119" s="246">
        <f>G119*(1+L119/100)</f>
        <v>0</v>
      </c>
      <c r="N119" s="244">
        <v>0</v>
      </c>
      <c r="O119" s="244">
        <f>ROUND(E119*N119,2)</f>
        <v>0</v>
      </c>
      <c r="P119" s="244">
        <v>0</v>
      </c>
      <c r="Q119" s="244">
        <f>ROUND(E119*P119,2)</f>
        <v>0</v>
      </c>
      <c r="R119" s="246"/>
      <c r="S119" s="246" t="s">
        <v>155</v>
      </c>
      <c r="T119" s="247" t="s">
        <v>156</v>
      </c>
      <c r="U119" s="224">
        <v>0</v>
      </c>
      <c r="V119" s="224">
        <f>ROUND(E119*U119,2)</f>
        <v>0</v>
      </c>
      <c r="W119" s="224"/>
      <c r="X119" s="224" t="s">
        <v>293</v>
      </c>
      <c r="Y119" s="224" t="s">
        <v>158</v>
      </c>
      <c r="Z119" s="213"/>
      <c r="AA119" s="213"/>
      <c r="AB119" s="213"/>
      <c r="AC119" s="213"/>
      <c r="AD119" s="213"/>
      <c r="AE119" s="213"/>
      <c r="AF119" s="213"/>
      <c r="AG119" s="213" t="s">
        <v>294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5">
      <c r="A120" s="241">
        <v>82</v>
      </c>
      <c r="B120" s="242" t="s">
        <v>435</v>
      </c>
      <c r="C120" s="250" t="s">
        <v>436</v>
      </c>
      <c r="D120" s="243" t="s">
        <v>154</v>
      </c>
      <c r="E120" s="244">
        <v>1</v>
      </c>
      <c r="F120" s="245"/>
      <c r="G120" s="246">
        <f>ROUND(E120*F120,2)</f>
        <v>0</v>
      </c>
      <c r="H120" s="245"/>
      <c r="I120" s="246">
        <f>ROUND(E120*H120,2)</f>
        <v>0</v>
      </c>
      <c r="J120" s="245"/>
      <c r="K120" s="246">
        <f>ROUND(E120*J120,2)</f>
        <v>0</v>
      </c>
      <c r="L120" s="246">
        <v>21</v>
      </c>
      <c r="M120" s="246">
        <f>G120*(1+L120/100)</f>
        <v>0</v>
      </c>
      <c r="N120" s="244">
        <v>0</v>
      </c>
      <c r="O120" s="244">
        <f>ROUND(E120*N120,2)</f>
        <v>0</v>
      </c>
      <c r="P120" s="244">
        <v>0</v>
      </c>
      <c r="Q120" s="244">
        <f>ROUND(E120*P120,2)</f>
        <v>0</v>
      </c>
      <c r="R120" s="246"/>
      <c r="S120" s="246" t="s">
        <v>155</v>
      </c>
      <c r="T120" s="247" t="s">
        <v>156</v>
      </c>
      <c r="U120" s="224">
        <v>0</v>
      </c>
      <c r="V120" s="224">
        <f>ROUND(E120*U120,2)</f>
        <v>0</v>
      </c>
      <c r="W120" s="224"/>
      <c r="X120" s="224" t="s">
        <v>293</v>
      </c>
      <c r="Y120" s="224" t="s">
        <v>158</v>
      </c>
      <c r="Z120" s="213"/>
      <c r="AA120" s="213"/>
      <c r="AB120" s="213"/>
      <c r="AC120" s="213"/>
      <c r="AD120" s="213"/>
      <c r="AE120" s="213"/>
      <c r="AF120" s="213"/>
      <c r="AG120" s="213" t="s">
        <v>294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5">
      <c r="A121" s="241">
        <v>83</v>
      </c>
      <c r="B121" s="242" t="s">
        <v>437</v>
      </c>
      <c r="C121" s="250" t="s">
        <v>438</v>
      </c>
      <c r="D121" s="243" t="s">
        <v>154</v>
      </c>
      <c r="E121" s="244">
        <v>1</v>
      </c>
      <c r="F121" s="245"/>
      <c r="G121" s="246">
        <f>ROUND(E121*F121,2)</f>
        <v>0</v>
      </c>
      <c r="H121" s="245"/>
      <c r="I121" s="246">
        <f>ROUND(E121*H121,2)</f>
        <v>0</v>
      </c>
      <c r="J121" s="245"/>
      <c r="K121" s="246">
        <f>ROUND(E121*J121,2)</f>
        <v>0</v>
      </c>
      <c r="L121" s="246">
        <v>21</v>
      </c>
      <c r="M121" s="246">
        <f>G121*(1+L121/100)</f>
        <v>0</v>
      </c>
      <c r="N121" s="244">
        <v>0</v>
      </c>
      <c r="O121" s="244">
        <f>ROUND(E121*N121,2)</f>
        <v>0</v>
      </c>
      <c r="P121" s="244">
        <v>0</v>
      </c>
      <c r="Q121" s="244">
        <f>ROUND(E121*P121,2)</f>
        <v>0</v>
      </c>
      <c r="R121" s="246"/>
      <c r="S121" s="246" t="s">
        <v>155</v>
      </c>
      <c r="T121" s="247" t="s">
        <v>156</v>
      </c>
      <c r="U121" s="224">
        <v>0</v>
      </c>
      <c r="V121" s="224">
        <f>ROUND(E121*U121,2)</f>
        <v>0</v>
      </c>
      <c r="W121" s="224"/>
      <c r="X121" s="224" t="s">
        <v>293</v>
      </c>
      <c r="Y121" s="224" t="s">
        <v>158</v>
      </c>
      <c r="Z121" s="213"/>
      <c r="AA121" s="213"/>
      <c r="AB121" s="213"/>
      <c r="AC121" s="213"/>
      <c r="AD121" s="213"/>
      <c r="AE121" s="213"/>
      <c r="AF121" s="213"/>
      <c r="AG121" s="213" t="s">
        <v>294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5">
      <c r="A122" s="241">
        <v>84</v>
      </c>
      <c r="B122" s="242" t="s">
        <v>439</v>
      </c>
      <c r="C122" s="250" t="s">
        <v>440</v>
      </c>
      <c r="D122" s="243" t="s">
        <v>154</v>
      </c>
      <c r="E122" s="244">
        <v>9</v>
      </c>
      <c r="F122" s="245"/>
      <c r="G122" s="246">
        <f>ROUND(E122*F122,2)</f>
        <v>0</v>
      </c>
      <c r="H122" s="245"/>
      <c r="I122" s="246">
        <f>ROUND(E122*H122,2)</f>
        <v>0</v>
      </c>
      <c r="J122" s="245"/>
      <c r="K122" s="246">
        <f>ROUND(E122*J122,2)</f>
        <v>0</v>
      </c>
      <c r="L122" s="246">
        <v>21</v>
      </c>
      <c r="M122" s="246">
        <f>G122*(1+L122/100)</f>
        <v>0</v>
      </c>
      <c r="N122" s="244">
        <v>0</v>
      </c>
      <c r="O122" s="244">
        <f>ROUND(E122*N122,2)</f>
        <v>0</v>
      </c>
      <c r="P122" s="244">
        <v>0</v>
      </c>
      <c r="Q122" s="244">
        <f>ROUND(E122*P122,2)</f>
        <v>0</v>
      </c>
      <c r="R122" s="246"/>
      <c r="S122" s="246" t="s">
        <v>155</v>
      </c>
      <c r="T122" s="247" t="s">
        <v>156</v>
      </c>
      <c r="U122" s="224">
        <v>0</v>
      </c>
      <c r="V122" s="224">
        <f>ROUND(E122*U122,2)</f>
        <v>0</v>
      </c>
      <c r="W122" s="224"/>
      <c r="X122" s="224" t="s">
        <v>293</v>
      </c>
      <c r="Y122" s="224" t="s">
        <v>158</v>
      </c>
      <c r="Z122" s="213"/>
      <c r="AA122" s="213"/>
      <c r="AB122" s="213"/>
      <c r="AC122" s="213"/>
      <c r="AD122" s="213"/>
      <c r="AE122" s="213"/>
      <c r="AF122" s="213"/>
      <c r="AG122" s="213" t="s">
        <v>294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5">
      <c r="A123" s="241">
        <v>85</v>
      </c>
      <c r="B123" s="242" t="s">
        <v>441</v>
      </c>
      <c r="C123" s="250" t="s">
        <v>442</v>
      </c>
      <c r="D123" s="243" t="s">
        <v>154</v>
      </c>
      <c r="E123" s="244">
        <v>1</v>
      </c>
      <c r="F123" s="245"/>
      <c r="G123" s="246">
        <f>ROUND(E123*F123,2)</f>
        <v>0</v>
      </c>
      <c r="H123" s="245"/>
      <c r="I123" s="246">
        <f>ROUND(E123*H123,2)</f>
        <v>0</v>
      </c>
      <c r="J123" s="245"/>
      <c r="K123" s="246">
        <f>ROUND(E123*J123,2)</f>
        <v>0</v>
      </c>
      <c r="L123" s="246">
        <v>21</v>
      </c>
      <c r="M123" s="246">
        <f>G123*(1+L123/100)</f>
        <v>0</v>
      </c>
      <c r="N123" s="244">
        <v>0</v>
      </c>
      <c r="O123" s="244">
        <f>ROUND(E123*N123,2)</f>
        <v>0</v>
      </c>
      <c r="P123" s="244">
        <v>0</v>
      </c>
      <c r="Q123" s="244">
        <f>ROUND(E123*P123,2)</f>
        <v>0</v>
      </c>
      <c r="R123" s="246"/>
      <c r="S123" s="246" t="s">
        <v>155</v>
      </c>
      <c r="T123" s="247" t="s">
        <v>156</v>
      </c>
      <c r="U123" s="224">
        <v>0</v>
      </c>
      <c r="V123" s="224">
        <f>ROUND(E123*U123,2)</f>
        <v>0</v>
      </c>
      <c r="W123" s="224"/>
      <c r="X123" s="224" t="s">
        <v>293</v>
      </c>
      <c r="Y123" s="224" t="s">
        <v>158</v>
      </c>
      <c r="Z123" s="213"/>
      <c r="AA123" s="213"/>
      <c r="AB123" s="213"/>
      <c r="AC123" s="213"/>
      <c r="AD123" s="213"/>
      <c r="AE123" s="213"/>
      <c r="AF123" s="213"/>
      <c r="AG123" s="213" t="s">
        <v>294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5">
      <c r="A124" s="241">
        <v>86</v>
      </c>
      <c r="B124" s="242" t="s">
        <v>443</v>
      </c>
      <c r="C124" s="250" t="s">
        <v>444</v>
      </c>
      <c r="D124" s="243" t="s">
        <v>154</v>
      </c>
      <c r="E124" s="244">
        <v>10</v>
      </c>
      <c r="F124" s="245"/>
      <c r="G124" s="246">
        <f>ROUND(E124*F124,2)</f>
        <v>0</v>
      </c>
      <c r="H124" s="245"/>
      <c r="I124" s="246">
        <f>ROUND(E124*H124,2)</f>
        <v>0</v>
      </c>
      <c r="J124" s="245"/>
      <c r="K124" s="246">
        <f>ROUND(E124*J124,2)</f>
        <v>0</v>
      </c>
      <c r="L124" s="246">
        <v>21</v>
      </c>
      <c r="M124" s="246">
        <f>G124*(1+L124/100)</f>
        <v>0</v>
      </c>
      <c r="N124" s="244">
        <v>0</v>
      </c>
      <c r="O124" s="244">
        <f>ROUND(E124*N124,2)</f>
        <v>0</v>
      </c>
      <c r="P124" s="244">
        <v>0</v>
      </c>
      <c r="Q124" s="244">
        <f>ROUND(E124*P124,2)</f>
        <v>0</v>
      </c>
      <c r="R124" s="246"/>
      <c r="S124" s="246" t="s">
        <v>155</v>
      </c>
      <c r="T124" s="247" t="s">
        <v>156</v>
      </c>
      <c r="U124" s="224">
        <v>0</v>
      </c>
      <c r="V124" s="224">
        <f>ROUND(E124*U124,2)</f>
        <v>0</v>
      </c>
      <c r="W124" s="224"/>
      <c r="X124" s="224" t="s">
        <v>293</v>
      </c>
      <c r="Y124" s="224" t="s">
        <v>158</v>
      </c>
      <c r="Z124" s="213"/>
      <c r="AA124" s="213"/>
      <c r="AB124" s="213"/>
      <c r="AC124" s="213"/>
      <c r="AD124" s="213"/>
      <c r="AE124" s="213"/>
      <c r="AF124" s="213"/>
      <c r="AG124" s="213" t="s">
        <v>294</v>
      </c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5">
      <c r="A125" s="241">
        <v>87</v>
      </c>
      <c r="B125" s="242" t="s">
        <v>445</v>
      </c>
      <c r="C125" s="250" t="s">
        <v>446</v>
      </c>
      <c r="D125" s="243" t="s">
        <v>154</v>
      </c>
      <c r="E125" s="244">
        <v>1</v>
      </c>
      <c r="F125" s="245"/>
      <c r="G125" s="246">
        <f>ROUND(E125*F125,2)</f>
        <v>0</v>
      </c>
      <c r="H125" s="245"/>
      <c r="I125" s="246">
        <f>ROUND(E125*H125,2)</f>
        <v>0</v>
      </c>
      <c r="J125" s="245"/>
      <c r="K125" s="246">
        <f>ROUND(E125*J125,2)</f>
        <v>0</v>
      </c>
      <c r="L125" s="246">
        <v>21</v>
      </c>
      <c r="M125" s="246">
        <f>G125*(1+L125/100)</f>
        <v>0</v>
      </c>
      <c r="N125" s="244">
        <v>0</v>
      </c>
      <c r="O125" s="244">
        <f>ROUND(E125*N125,2)</f>
        <v>0</v>
      </c>
      <c r="P125" s="244">
        <v>0</v>
      </c>
      <c r="Q125" s="244">
        <f>ROUND(E125*P125,2)</f>
        <v>0</v>
      </c>
      <c r="R125" s="246"/>
      <c r="S125" s="246" t="s">
        <v>155</v>
      </c>
      <c r="T125" s="247" t="s">
        <v>156</v>
      </c>
      <c r="U125" s="224">
        <v>0</v>
      </c>
      <c r="V125" s="224">
        <f>ROUND(E125*U125,2)</f>
        <v>0</v>
      </c>
      <c r="W125" s="224"/>
      <c r="X125" s="224" t="s">
        <v>293</v>
      </c>
      <c r="Y125" s="224" t="s">
        <v>158</v>
      </c>
      <c r="Z125" s="213"/>
      <c r="AA125" s="213"/>
      <c r="AB125" s="213"/>
      <c r="AC125" s="213"/>
      <c r="AD125" s="213"/>
      <c r="AE125" s="213"/>
      <c r="AF125" s="213"/>
      <c r="AG125" s="213" t="s">
        <v>294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5">
      <c r="A126" s="241">
        <v>88</v>
      </c>
      <c r="B126" s="242" t="s">
        <v>447</v>
      </c>
      <c r="C126" s="250" t="s">
        <v>448</v>
      </c>
      <c r="D126" s="243" t="s">
        <v>154</v>
      </c>
      <c r="E126" s="244">
        <v>1</v>
      </c>
      <c r="F126" s="245"/>
      <c r="G126" s="246">
        <f>ROUND(E126*F126,2)</f>
        <v>0</v>
      </c>
      <c r="H126" s="245"/>
      <c r="I126" s="246">
        <f>ROUND(E126*H126,2)</f>
        <v>0</v>
      </c>
      <c r="J126" s="245"/>
      <c r="K126" s="246">
        <f>ROUND(E126*J126,2)</f>
        <v>0</v>
      </c>
      <c r="L126" s="246">
        <v>21</v>
      </c>
      <c r="M126" s="246">
        <f>G126*(1+L126/100)</f>
        <v>0</v>
      </c>
      <c r="N126" s="244">
        <v>0</v>
      </c>
      <c r="O126" s="244">
        <f>ROUND(E126*N126,2)</f>
        <v>0</v>
      </c>
      <c r="P126" s="244">
        <v>0</v>
      </c>
      <c r="Q126" s="244">
        <f>ROUND(E126*P126,2)</f>
        <v>0</v>
      </c>
      <c r="R126" s="246"/>
      <c r="S126" s="246" t="s">
        <v>155</v>
      </c>
      <c r="T126" s="247" t="s">
        <v>156</v>
      </c>
      <c r="U126" s="224">
        <v>0</v>
      </c>
      <c r="V126" s="224">
        <f>ROUND(E126*U126,2)</f>
        <v>0</v>
      </c>
      <c r="W126" s="224"/>
      <c r="X126" s="224" t="s">
        <v>293</v>
      </c>
      <c r="Y126" s="224" t="s">
        <v>158</v>
      </c>
      <c r="Z126" s="213"/>
      <c r="AA126" s="213"/>
      <c r="AB126" s="213"/>
      <c r="AC126" s="213"/>
      <c r="AD126" s="213"/>
      <c r="AE126" s="213"/>
      <c r="AF126" s="213"/>
      <c r="AG126" s="213" t="s">
        <v>294</v>
      </c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5">
      <c r="A127" s="241">
        <v>89</v>
      </c>
      <c r="B127" s="242" t="s">
        <v>449</v>
      </c>
      <c r="C127" s="250" t="s">
        <v>450</v>
      </c>
      <c r="D127" s="243" t="s">
        <v>154</v>
      </c>
      <c r="E127" s="244">
        <v>1</v>
      </c>
      <c r="F127" s="245"/>
      <c r="G127" s="246">
        <f>ROUND(E127*F127,2)</f>
        <v>0</v>
      </c>
      <c r="H127" s="245"/>
      <c r="I127" s="246">
        <f>ROUND(E127*H127,2)</f>
        <v>0</v>
      </c>
      <c r="J127" s="245"/>
      <c r="K127" s="246">
        <f>ROUND(E127*J127,2)</f>
        <v>0</v>
      </c>
      <c r="L127" s="246">
        <v>21</v>
      </c>
      <c r="M127" s="246">
        <f>G127*(1+L127/100)</f>
        <v>0</v>
      </c>
      <c r="N127" s="244">
        <v>0</v>
      </c>
      <c r="O127" s="244">
        <f>ROUND(E127*N127,2)</f>
        <v>0</v>
      </c>
      <c r="P127" s="244">
        <v>0</v>
      </c>
      <c r="Q127" s="244">
        <f>ROUND(E127*P127,2)</f>
        <v>0</v>
      </c>
      <c r="R127" s="246"/>
      <c r="S127" s="246" t="s">
        <v>155</v>
      </c>
      <c r="T127" s="247" t="s">
        <v>156</v>
      </c>
      <c r="U127" s="224">
        <v>0</v>
      </c>
      <c r="V127" s="224">
        <f>ROUND(E127*U127,2)</f>
        <v>0</v>
      </c>
      <c r="W127" s="224"/>
      <c r="X127" s="224" t="s">
        <v>293</v>
      </c>
      <c r="Y127" s="224" t="s">
        <v>158</v>
      </c>
      <c r="Z127" s="213"/>
      <c r="AA127" s="213"/>
      <c r="AB127" s="213"/>
      <c r="AC127" s="213"/>
      <c r="AD127" s="213"/>
      <c r="AE127" s="213"/>
      <c r="AF127" s="213"/>
      <c r="AG127" s="213" t="s">
        <v>294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5">
      <c r="A128" s="241">
        <v>90</v>
      </c>
      <c r="B128" s="242" t="s">
        <v>451</v>
      </c>
      <c r="C128" s="250" t="s">
        <v>452</v>
      </c>
      <c r="D128" s="243" t="s">
        <v>154</v>
      </c>
      <c r="E128" s="244">
        <v>1</v>
      </c>
      <c r="F128" s="245"/>
      <c r="G128" s="246">
        <f>ROUND(E128*F128,2)</f>
        <v>0</v>
      </c>
      <c r="H128" s="245"/>
      <c r="I128" s="246">
        <f>ROUND(E128*H128,2)</f>
        <v>0</v>
      </c>
      <c r="J128" s="245"/>
      <c r="K128" s="246">
        <f>ROUND(E128*J128,2)</f>
        <v>0</v>
      </c>
      <c r="L128" s="246">
        <v>21</v>
      </c>
      <c r="M128" s="246">
        <f>G128*(1+L128/100)</f>
        <v>0</v>
      </c>
      <c r="N128" s="244">
        <v>0</v>
      </c>
      <c r="O128" s="244">
        <f>ROUND(E128*N128,2)</f>
        <v>0</v>
      </c>
      <c r="P128" s="244">
        <v>0</v>
      </c>
      <c r="Q128" s="244">
        <f>ROUND(E128*P128,2)</f>
        <v>0</v>
      </c>
      <c r="R128" s="246"/>
      <c r="S128" s="246" t="s">
        <v>155</v>
      </c>
      <c r="T128" s="247" t="s">
        <v>156</v>
      </c>
      <c r="U128" s="224">
        <v>0</v>
      </c>
      <c r="V128" s="224">
        <f>ROUND(E128*U128,2)</f>
        <v>0</v>
      </c>
      <c r="W128" s="224"/>
      <c r="X128" s="224" t="s">
        <v>293</v>
      </c>
      <c r="Y128" s="224" t="s">
        <v>158</v>
      </c>
      <c r="Z128" s="213"/>
      <c r="AA128" s="213"/>
      <c r="AB128" s="213"/>
      <c r="AC128" s="213"/>
      <c r="AD128" s="213"/>
      <c r="AE128" s="213"/>
      <c r="AF128" s="213"/>
      <c r="AG128" s="213" t="s">
        <v>294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5">
      <c r="A129" s="241">
        <v>91</v>
      </c>
      <c r="B129" s="242" t="s">
        <v>453</v>
      </c>
      <c r="C129" s="250" t="s">
        <v>454</v>
      </c>
      <c r="D129" s="243" t="s">
        <v>251</v>
      </c>
      <c r="E129" s="244">
        <v>2</v>
      </c>
      <c r="F129" s="245"/>
      <c r="G129" s="246">
        <f>ROUND(E129*F129,2)</f>
        <v>0</v>
      </c>
      <c r="H129" s="245"/>
      <c r="I129" s="246">
        <f>ROUND(E129*H129,2)</f>
        <v>0</v>
      </c>
      <c r="J129" s="245"/>
      <c r="K129" s="246">
        <f>ROUND(E129*J129,2)</f>
        <v>0</v>
      </c>
      <c r="L129" s="246">
        <v>21</v>
      </c>
      <c r="M129" s="246">
        <f>G129*(1+L129/100)</f>
        <v>0</v>
      </c>
      <c r="N129" s="244">
        <v>0</v>
      </c>
      <c r="O129" s="244">
        <f>ROUND(E129*N129,2)</f>
        <v>0</v>
      </c>
      <c r="P129" s="244">
        <v>0</v>
      </c>
      <c r="Q129" s="244">
        <f>ROUND(E129*P129,2)</f>
        <v>0</v>
      </c>
      <c r="R129" s="246"/>
      <c r="S129" s="246" t="s">
        <v>155</v>
      </c>
      <c r="T129" s="247" t="s">
        <v>156</v>
      </c>
      <c r="U129" s="224">
        <v>0</v>
      </c>
      <c r="V129" s="224">
        <f>ROUND(E129*U129,2)</f>
        <v>0</v>
      </c>
      <c r="W129" s="224"/>
      <c r="X129" s="224" t="s">
        <v>293</v>
      </c>
      <c r="Y129" s="224" t="s">
        <v>158</v>
      </c>
      <c r="Z129" s="213"/>
      <c r="AA129" s="213"/>
      <c r="AB129" s="213"/>
      <c r="AC129" s="213"/>
      <c r="AD129" s="213"/>
      <c r="AE129" s="213"/>
      <c r="AF129" s="213"/>
      <c r="AG129" s="213" t="s">
        <v>294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5">
      <c r="A130" s="241">
        <v>92</v>
      </c>
      <c r="B130" s="242" t="s">
        <v>455</v>
      </c>
      <c r="C130" s="250" t="s">
        <v>456</v>
      </c>
      <c r="D130" s="243" t="s">
        <v>154</v>
      </c>
      <c r="E130" s="244">
        <v>5</v>
      </c>
      <c r="F130" s="245"/>
      <c r="G130" s="246">
        <f>ROUND(E130*F130,2)</f>
        <v>0</v>
      </c>
      <c r="H130" s="245"/>
      <c r="I130" s="246">
        <f>ROUND(E130*H130,2)</f>
        <v>0</v>
      </c>
      <c r="J130" s="245"/>
      <c r="K130" s="246">
        <f>ROUND(E130*J130,2)</f>
        <v>0</v>
      </c>
      <c r="L130" s="246">
        <v>21</v>
      </c>
      <c r="M130" s="246">
        <f>G130*(1+L130/100)</f>
        <v>0</v>
      </c>
      <c r="N130" s="244">
        <v>0</v>
      </c>
      <c r="O130" s="244">
        <f>ROUND(E130*N130,2)</f>
        <v>0</v>
      </c>
      <c r="P130" s="244">
        <v>0</v>
      </c>
      <c r="Q130" s="244">
        <f>ROUND(E130*P130,2)</f>
        <v>0</v>
      </c>
      <c r="R130" s="246"/>
      <c r="S130" s="246" t="s">
        <v>155</v>
      </c>
      <c r="T130" s="247" t="s">
        <v>156</v>
      </c>
      <c r="U130" s="224">
        <v>0</v>
      </c>
      <c r="V130" s="224">
        <f>ROUND(E130*U130,2)</f>
        <v>0</v>
      </c>
      <c r="W130" s="224"/>
      <c r="X130" s="224" t="s">
        <v>293</v>
      </c>
      <c r="Y130" s="224" t="s">
        <v>158</v>
      </c>
      <c r="Z130" s="213"/>
      <c r="AA130" s="213"/>
      <c r="AB130" s="213"/>
      <c r="AC130" s="213"/>
      <c r="AD130" s="213"/>
      <c r="AE130" s="213"/>
      <c r="AF130" s="213"/>
      <c r="AG130" s="213" t="s">
        <v>294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5">
      <c r="A131" s="234">
        <v>93</v>
      </c>
      <c r="B131" s="235" t="s">
        <v>457</v>
      </c>
      <c r="C131" s="251" t="s">
        <v>458</v>
      </c>
      <c r="D131" s="236" t="s">
        <v>251</v>
      </c>
      <c r="E131" s="237">
        <v>26</v>
      </c>
      <c r="F131" s="238"/>
      <c r="G131" s="239">
        <f>ROUND(E131*F131,2)</f>
        <v>0</v>
      </c>
      <c r="H131" s="238"/>
      <c r="I131" s="239">
        <f>ROUND(E131*H131,2)</f>
        <v>0</v>
      </c>
      <c r="J131" s="238"/>
      <c r="K131" s="239">
        <f>ROUND(E131*J131,2)</f>
        <v>0</v>
      </c>
      <c r="L131" s="239">
        <v>21</v>
      </c>
      <c r="M131" s="239">
        <f>G131*(1+L131/100)</f>
        <v>0</v>
      </c>
      <c r="N131" s="237">
        <v>0</v>
      </c>
      <c r="O131" s="237">
        <f>ROUND(E131*N131,2)</f>
        <v>0</v>
      </c>
      <c r="P131" s="237">
        <v>0</v>
      </c>
      <c r="Q131" s="237">
        <f>ROUND(E131*P131,2)</f>
        <v>0</v>
      </c>
      <c r="R131" s="239"/>
      <c r="S131" s="239" t="s">
        <v>155</v>
      </c>
      <c r="T131" s="240" t="s">
        <v>156</v>
      </c>
      <c r="U131" s="224">
        <v>0</v>
      </c>
      <c r="V131" s="224">
        <f>ROUND(E131*U131,2)</f>
        <v>0</v>
      </c>
      <c r="W131" s="224"/>
      <c r="X131" s="224" t="s">
        <v>293</v>
      </c>
      <c r="Y131" s="224" t="s">
        <v>158</v>
      </c>
      <c r="Z131" s="213"/>
      <c r="AA131" s="213"/>
      <c r="AB131" s="213"/>
      <c r="AC131" s="213"/>
      <c r="AD131" s="213"/>
      <c r="AE131" s="213"/>
      <c r="AF131" s="213"/>
      <c r="AG131" s="213" t="s">
        <v>294</v>
      </c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5">
      <c r="A132" s="220">
        <v>94</v>
      </c>
      <c r="B132" s="221" t="s">
        <v>423</v>
      </c>
      <c r="C132" s="261" t="s">
        <v>424</v>
      </c>
      <c r="D132" s="222" t="s">
        <v>0</v>
      </c>
      <c r="E132" s="256"/>
      <c r="F132" s="225"/>
      <c r="G132" s="224">
        <f>ROUND(E132*F132,2)</f>
        <v>0</v>
      </c>
      <c r="H132" s="225"/>
      <c r="I132" s="224">
        <f>ROUND(E132*H132,2)</f>
        <v>0</v>
      </c>
      <c r="J132" s="225"/>
      <c r="K132" s="224">
        <f>ROUND(E132*J132,2)</f>
        <v>0</v>
      </c>
      <c r="L132" s="224">
        <v>21</v>
      </c>
      <c r="M132" s="224">
        <f>G132*(1+L132/100)</f>
        <v>0</v>
      </c>
      <c r="N132" s="223">
        <v>0</v>
      </c>
      <c r="O132" s="223">
        <f>ROUND(E132*N132,2)</f>
        <v>0</v>
      </c>
      <c r="P132" s="223">
        <v>0</v>
      </c>
      <c r="Q132" s="223">
        <f>ROUND(E132*P132,2)</f>
        <v>0</v>
      </c>
      <c r="R132" s="224" t="s">
        <v>246</v>
      </c>
      <c r="S132" s="224" t="s">
        <v>233</v>
      </c>
      <c r="T132" s="224" t="s">
        <v>233</v>
      </c>
      <c r="U132" s="224">
        <v>0</v>
      </c>
      <c r="V132" s="224">
        <f>ROUND(E132*U132,2)</f>
        <v>0</v>
      </c>
      <c r="W132" s="224"/>
      <c r="X132" s="224" t="s">
        <v>303</v>
      </c>
      <c r="Y132" s="224" t="s">
        <v>158</v>
      </c>
      <c r="Z132" s="213"/>
      <c r="AA132" s="213"/>
      <c r="AB132" s="213"/>
      <c r="AC132" s="213"/>
      <c r="AD132" s="213"/>
      <c r="AE132" s="213"/>
      <c r="AF132" s="213"/>
      <c r="AG132" s="213" t="s">
        <v>304</v>
      </c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2" x14ac:dyDescent="0.25">
      <c r="A133" s="220"/>
      <c r="B133" s="221"/>
      <c r="C133" s="262" t="s">
        <v>372</v>
      </c>
      <c r="D133" s="257"/>
      <c r="E133" s="257"/>
      <c r="F133" s="257"/>
      <c r="G133" s="257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3"/>
      <c r="AA133" s="213"/>
      <c r="AB133" s="213"/>
      <c r="AC133" s="213"/>
      <c r="AD133" s="213"/>
      <c r="AE133" s="213"/>
      <c r="AF133" s="213"/>
      <c r="AG133" s="213" t="s">
        <v>306</v>
      </c>
      <c r="AH133" s="213"/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x14ac:dyDescent="0.25">
      <c r="A134" s="227" t="s">
        <v>150</v>
      </c>
      <c r="B134" s="228" t="s">
        <v>106</v>
      </c>
      <c r="C134" s="249" t="s">
        <v>107</v>
      </c>
      <c r="D134" s="229"/>
      <c r="E134" s="230"/>
      <c r="F134" s="231"/>
      <c r="G134" s="231">
        <f>SUMIF(AG135:AG145,"&lt;&gt;NOR",G135:G145)</f>
        <v>0</v>
      </c>
      <c r="H134" s="231"/>
      <c r="I134" s="231">
        <f>SUM(I135:I145)</f>
        <v>0</v>
      </c>
      <c r="J134" s="231"/>
      <c r="K134" s="231">
        <f>SUM(K135:K145)</f>
        <v>0</v>
      </c>
      <c r="L134" s="231"/>
      <c r="M134" s="231">
        <f>SUM(M135:M145)</f>
        <v>0</v>
      </c>
      <c r="N134" s="230"/>
      <c r="O134" s="230">
        <f>SUM(O135:O145)</f>
        <v>0.01</v>
      </c>
      <c r="P134" s="230"/>
      <c r="Q134" s="230">
        <f>SUM(Q135:Q145)</f>
        <v>0</v>
      </c>
      <c r="R134" s="231"/>
      <c r="S134" s="231"/>
      <c r="T134" s="232"/>
      <c r="U134" s="226"/>
      <c r="V134" s="226">
        <f>SUM(V135:V145)</f>
        <v>4.9000000000000004</v>
      </c>
      <c r="W134" s="226"/>
      <c r="X134" s="226"/>
      <c r="Y134" s="226"/>
      <c r="AG134" t="s">
        <v>151</v>
      </c>
    </row>
    <row r="135" spans="1:60" ht="20.399999999999999" outlineLevel="1" x14ac:dyDescent="0.25">
      <c r="A135" s="234">
        <v>95</v>
      </c>
      <c r="B135" s="235" t="s">
        <v>459</v>
      </c>
      <c r="C135" s="251" t="s">
        <v>460</v>
      </c>
      <c r="D135" s="236" t="s">
        <v>166</v>
      </c>
      <c r="E135" s="237">
        <v>20</v>
      </c>
      <c r="F135" s="238"/>
      <c r="G135" s="239">
        <f>ROUND(E135*F135,2)</f>
        <v>0</v>
      </c>
      <c r="H135" s="238"/>
      <c r="I135" s="239">
        <f>ROUND(E135*H135,2)</f>
        <v>0</v>
      </c>
      <c r="J135" s="238"/>
      <c r="K135" s="239">
        <f>ROUND(E135*J135,2)</f>
        <v>0</v>
      </c>
      <c r="L135" s="239">
        <v>21</v>
      </c>
      <c r="M135" s="239">
        <f>G135*(1+L135/100)</f>
        <v>0</v>
      </c>
      <c r="N135" s="237">
        <v>4.0999999999999999E-4</v>
      </c>
      <c r="O135" s="237">
        <f>ROUND(E135*N135,2)</f>
        <v>0.01</v>
      </c>
      <c r="P135" s="237">
        <v>0</v>
      </c>
      <c r="Q135" s="237">
        <f>ROUND(E135*P135,2)</f>
        <v>0</v>
      </c>
      <c r="R135" s="239" t="s">
        <v>238</v>
      </c>
      <c r="S135" s="239" t="s">
        <v>233</v>
      </c>
      <c r="T135" s="240" t="s">
        <v>233</v>
      </c>
      <c r="U135" s="224">
        <v>0.245</v>
      </c>
      <c r="V135" s="224">
        <f>ROUND(E135*U135,2)</f>
        <v>4.9000000000000004</v>
      </c>
      <c r="W135" s="224"/>
      <c r="X135" s="224" t="s">
        <v>157</v>
      </c>
      <c r="Y135" s="224" t="s">
        <v>158</v>
      </c>
      <c r="Z135" s="213"/>
      <c r="AA135" s="213"/>
      <c r="AB135" s="213"/>
      <c r="AC135" s="213"/>
      <c r="AD135" s="213"/>
      <c r="AE135" s="213"/>
      <c r="AF135" s="213"/>
      <c r="AG135" s="213" t="s">
        <v>234</v>
      </c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2" x14ac:dyDescent="0.25">
      <c r="A136" s="220"/>
      <c r="B136" s="221"/>
      <c r="C136" s="252" t="s">
        <v>461</v>
      </c>
      <c r="D136" s="248"/>
      <c r="E136" s="248"/>
      <c r="F136" s="248"/>
      <c r="G136" s="248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3"/>
      <c r="AA136" s="213"/>
      <c r="AB136" s="213"/>
      <c r="AC136" s="213"/>
      <c r="AD136" s="213"/>
      <c r="AE136" s="213"/>
      <c r="AF136" s="213"/>
      <c r="AG136" s="213" t="s">
        <v>226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5">
      <c r="A137" s="241">
        <v>96</v>
      </c>
      <c r="B137" s="242" t="s">
        <v>462</v>
      </c>
      <c r="C137" s="250" t="s">
        <v>463</v>
      </c>
      <c r="D137" s="243" t="s">
        <v>154</v>
      </c>
      <c r="E137" s="244">
        <v>6</v>
      </c>
      <c r="F137" s="245"/>
      <c r="G137" s="246">
        <f>ROUND(E137*F137,2)</f>
        <v>0</v>
      </c>
      <c r="H137" s="245"/>
      <c r="I137" s="246">
        <f>ROUND(E137*H137,2)</f>
        <v>0</v>
      </c>
      <c r="J137" s="245"/>
      <c r="K137" s="246">
        <f>ROUND(E137*J137,2)</f>
        <v>0</v>
      </c>
      <c r="L137" s="246">
        <v>21</v>
      </c>
      <c r="M137" s="246">
        <f>G137*(1+L137/100)</f>
        <v>0</v>
      </c>
      <c r="N137" s="244">
        <v>0</v>
      </c>
      <c r="O137" s="244">
        <f>ROUND(E137*N137,2)</f>
        <v>0</v>
      </c>
      <c r="P137" s="244">
        <v>0</v>
      </c>
      <c r="Q137" s="244">
        <f>ROUND(E137*P137,2)</f>
        <v>0</v>
      </c>
      <c r="R137" s="246"/>
      <c r="S137" s="246" t="s">
        <v>155</v>
      </c>
      <c r="T137" s="247" t="s">
        <v>156</v>
      </c>
      <c r="U137" s="224">
        <v>0</v>
      </c>
      <c r="V137" s="224">
        <f>ROUND(E137*U137,2)</f>
        <v>0</v>
      </c>
      <c r="W137" s="224"/>
      <c r="X137" s="224" t="s">
        <v>157</v>
      </c>
      <c r="Y137" s="224" t="s">
        <v>158</v>
      </c>
      <c r="Z137" s="213"/>
      <c r="AA137" s="213"/>
      <c r="AB137" s="213"/>
      <c r="AC137" s="213"/>
      <c r="AD137" s="213"/>
      <c r="AE137" s="213"/>
      <c r="AF137" s="213"/>
      <c r="AG137" s="213" t="s">
        <v>234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5">
      <c r="A138" s="241">
        <v>97</v>
      </c>
      <c r="B138" s="242" t="s">
        <v>464</v>
      </c>
      <c r="C138" s="250" t="s">
        <v>31</v>
      </c>
      <c r="D138" s="243" t="s">
        <v>251</v>
      </c>
      <c r="E138" s="244">
        <v>12</v>
      </c>
      <c r="F138" s="245"/>
      <c r="G138" s="246">
        <f>ROUND(E138*F138,2)</f>
        <v>0</v>
      </c>
      <c r="H138" s="245"/>
      <c r="I138" s="246">
        <f>ROUND(E138*H138,2)</f>
        <v>0</v>
      </c>
      <c r="J138" s="245"/>
      <c r="K138" s="246">
        <f>ROUND(E138*J138,2)</f>
        <v>0</v>
      </c>
      <c r="L138" s="246">
        <v>21</v>
      </c>
      <c r="M138" s="246">
        <f>G138*(1+L138/100)</f>
        <v>0</v>
      </c>
      <c r="N138" s="244">
        <v>0</v>
      </c>
      <c r="O138" s="244">
        <f>ROUND(E138*N138,2)</f>
        <v>0</v>
      </c>
      <c r="P138" s="244">
        <v>0</v>
      </c>
      <c r="Q138" s="244">
        <f>ROUND(E138*P138,2)</f>
        <v>0</v>
      </c>
      <c r="R138" s="246"/>
      <c r="S138" s="246" t="s">
        <v>155</v>
      </c>
      <c r="T138" s="247" t="s">
        <v>156</v>
      </c>
      <c r="U138" s="224">
        <v>0</v>
      </c>
      <c r="V138" s="224">
        <f>ROUND(E138*U138,2)</f>
        <v>0</v>
      </c>
      <c r="W138" s="224"/>
      <c r="X138" s="224" t="s">
        <v>157</v>
      </c>
      <c r="Y138" s="224" t="s">
        <v>158</v>
      </c>
      <c r="Z138" s="213"/>
      <c r="AA138" s="213"/>
      <c r="AB138" s="213"/>
      <c r="AC138" s="213"/>
      <c r="AD138" s="213"/>
      <c r="AE138" s="213"/>
      <c r="AF138" s="213"/>
      <c r="AG138" s="213" t="s">
        <v>234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5">
      <c r="A139" s="241">
        <v>98</v>
      </c>
      <c r="B139" s="242" t="s">
        <v>465</v>
      </c>
      <c r="C139" s="250" t="s">
        <v>456</v>
      </c>
      <c r="D139" s="243" t="s">
        <v>154</v>
      </c>
      <c r="E139" s="244">
        <v>5</v>
      </c>
      <c r="F139" s="245"/>
      <c r="G139" s="246">
        <f>ROUND(E139*F139,2)</f>
        <v>0</v>
      </c>
      <c r="H139" s="245"/>
      <c r="I139" s="246">
        <f>ROUND(E139*H139,2)</f>
        <v>0</v>
      </c>
      <c r="J139" s="245"/>
      <c r="K139" s="246">
        <f>ROUND(E139*J139,2)</f>
        <v>0</v>
      </c>
      <c r="L139" s="246">
        <v>21</v>
      </c>
      <c r="M139" s="246">
        <f>G139*(1+L139/100)</f>
        <v>0</v>
      </c>
      <c r="N139" s="244">
        <v>0</v>
      </c>
      <c r="O139" s="244">
        <f>ROUND(E139*N139,2)</f>
        <v>0</v>
      </c>
      <c r="P139" s="244">
        <v>0</v>
      </c>
      <c r="Q139" s="244">
        <f>ROUND(E139*P139,2)</f>
        <v>0</v>
      </c>
      <c r="R139" s="246"/>
      <c r="S139" s="246" t="s">
        <v>155</v>
      </c>
      <c r="T139" s="247" t="s">
        <v>156</v>
      </c>
      <c r="U139" s="224">
        <v>0</v>
      </c>
      <c r="V139" s="224">
        <f>ROUND(E139*U139,2)</f>
        <v>0</v>
      </c>
      <c r="W139" s="224"/>
      <c r="X139" s="224" t="s">
        <v>157</v>
      </c>
      <c r="Y139" s="224" t="s">
        <v>158</v>
      </c>
      <c r="Z139" s="213"/>
      <c r="AA139" s="213"/>
      <c r="AB139" s="213"/>
      <c r="AC139" s="213"/>
      <c r="AD139" s="213"/>
      <c r="AE139" s="213"/>
      <c r="AF139" s="213"/>
      <c r="AG139" s="213" t="s">
        <v>234</v>
      </c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5">
      <c r="A140" s="241">
        <v>99</v>
      </c>
      <c r="B140" s="242" t="s">
        <v>466</v>
      </c>
      <c r="C140" s="250" t="s">
        <v>454</v>
      </c>
      <c r="D140" s="243" t="s">
        <v>251</v>
      </c>
      <c r="E140" s="244">
        <v>3</v>
      </c>
      <c r="F140" s="245"/>
      <c r="G140" s="246">
        <f>ROUND(E140*F140,2)</f>
        <v>0</v>
      </c>
      <c r="H140" s="245"/>
      <c r="I140" s="246">
        <f>ROUND(E140*H140,2)</f>
        <v>0</v>
      </c>
      <c r="J140" s="245"/>
      <c r="K140" s="246">
        <f>ROUND(E140*J140,2)</f>
        <v>0</v>
      </c>
      <c r="L140" s="246">
        <v>21</v>
      </c>
      <c r="M140" s="246">
        <f>G140*(1+L140/100)</f>
        <v>0</v>
      </c>
      <c r="N140" s="244">
        <v>0</v>
      </c>
      <c r="O140" s="244">
        <f>ROUND(E140*N140,2)</f>
        <v>0</v>
      </c>
      <c r="P140" s="244">
        <v>0</v>
      </c>
      <c r="Q140" s="244">
        <f>ROUND(E140*P140,2)</f>
        <v>0</v>
      </c>
      <c r="R140" s="246"/>
      <c r="S140" s="246" t="s">
        <v>155</v>
      </c>
      <c r="T140" s="247" t="s">
        <v>156</v>
      </c>
      <c r="U140" s="224">
        <v>0</v>
      </c>
      <c r="V140" s="224">
        <f>ROUND(E140*U140,2)</f>
        <v>0</v>
      </c>
      <c r="W140" s="224"/>
      <c r="X140" s="224" t="s">
        <v>157</v>
      </c>
      <c r="Y140" s="224" t="s">
        <v>158</v>
      </c>
      <c r="Z140" s="213"/>
      <c r="AA140" s="213"/>
      <c r="AB140" s="213"/>
      <c r="AC140" s="213"/>
      <c r="AD140" s="213"/>
      <c r="AE140" s="213"/>
      <c r="AF140" s="213"/>
      <c r="AG140" s="213" t="s">
        <v>234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5">
      <c r="A141" s="241">
        <v>100</v>
      </c>
      <c r="B141" s="242" t="s">
        <v>467</v>
      </c>
      <c r="C141" s="250" t="s">
        <v>468</v>
      </c>
      <c r="D141" s="243" t="s">
        <v>154</v>
      </c>
      <c r="E141" s="244">
        <v>2</v>
      </c>
      <c r="F141" s="245"/>
      <c r="G141" s="246">
        <f>ROUND(E141*F141,2)</f>
        <v>0</v>
      </c>
      <c r="H141" s="245"/>
      <c r="I141" s="246">
        <f>ROUND(E141*H141,2)</f>
        <v>0</v>
      </c>
      <c r="J141" s="245"/>
      <c r="K141" s="246">
        <f>ROUND(E141*J141,2)</f>
        <v>0</v>
      </c>
      <c r="L141" s="246">
        <v>21</v>
      </c>
      <c r="M141" s="246">
        <f>G141*(1+L141/100)</f>
        <v>0</v>
      </c>
      <c r="N141" s="244">
        <v>0</v>
      </c>
      <c r="O141" s="244">
        <f>ROUND(E141*N141,2)</f>
        <v>0</v>
      </c>
      <c r="P141" s="244">
        <v>0</v>
      </c>
      <c r="Q141" s="244">
        <f>ROUND(E141*P141,2)</f>
        <v>0</v>
      </c>
      <c r="R141" s="246"/>
      <c r="S141" s="246" t="s">
        <v>155</v>
      </c>
      <c r="T141" s="247" t="s">
        <v>156</v>
      </c>
      <c r="U141" s="224">
        <v>0</v>
      </c>
      <c r="V141" s="224">
        <f>ROUND(E141*U141,2)</f>
        <v>0</v>
      </c>
      <c r="W141" s="224"/>
      <c r="X141" s="224" t="s">
        <v>293</v>
      </c>
      <c r="Y141" s="224" t="s">
        <v>158</v>
      </c>
      <c r="Z141" s="213"/>
      <c r="AA141" s="213"/>
      <c r="AB141" s="213"/>
      <c r="AC141" s="213"/>
      <c r="AD141" s="213"/>
      <c r="AE141" s="213"/>
      <c r="AF141" s="213"/>
      <c r="AG141" s="213" t="s">
        <v>294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5">
      <c r="A142" s="241">
        <v>101</v>
      </c>
      <c r="B142" s="242" t="s">
        <v>469</v>
      </c>
      <c r="C142" s="250" t="s">
        <v>470</v>
      </c>
      <c r="D142" s="243" t="s">
        <v>154</v>
      </c>
      <c r="E142" s="244">
        <v>10</v>
      </c>
      <c r="F142" s="245"/>
      <c r="G142" s="246">
        <f>ROUND(E142*F142,2)</f>
        <v>0</v>
      </c>
      <c r="H142" s="245"/>
      <c r="I142" s="246">
        <f>ROUND(E142*H142,2)</f>
        <v>0</v>
      </c>
      <c r="J142" s="245"/>
      <c r="K142" s="246">
        <f>ROUND(E142*J142,2)</f>
        <v>0</v>
      </c>
      <c r="L142" s="246">
        <v>21</v>
      </c>
      <c r="M142" s="246">
        <f>G142*(1+L142/100)</f>
        <v>0</v>
      </c>
      <c r="N142" s="244">
        <v>0</v>
      </c>
      <c r="O142" s="244">
        <f>ROUND(E142*N142,2)</f>
        <v>0</v>
      </c>
      <c r="P142" s="244">
        <v>0</v>
      </c>
      <c r="Q142" s="244">
        <f>ROUND(E142*P142,2)</f>
        <v>0</v>
      </c>
      <c r="R142" s="246"/>
      <c r="S142" s="246" t="s">
        <v>155</v>
      </c>
      <c r="T142" s="247" t="s">
        <v>156</v>
      </c>
      <c r="U142" s="224">
        <v>0</v>
      </c>
      <c r="V142" s="224">
        <f>ROUND(E142*U142,2)</f>
        <v>0</v>
      </c>
      <c r="W142" s="224"/>
      <c r="X142" s="224" t="s">
        <v>293</v>
      </c>
      <c r="Y142" s="224" t="s">
        <v>158</v>
      </c>
      <c r="Z142" s="213"/>
      <c r="AA142" s="213"/>
      <c r="AB142" s="213"/>
      <c r="AC142" s="213"/>
      <c r="AD142" s="213"/>
      <c r="AE142" s="213"/>
      <c r="AF142" s="213"/>
      <c r="AG142" s="213" t="s">
        <v>294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5">
      <c r="A143" s="234">
        <v>102</v>
      </c>
      <c r="B143" s="235" t="s">
        <v>471</v>
      </c>
      <c r="C143" s="251" t="s">
        <v>472</v>
      </c>
      <c r="D143" s="236" t="s">
        <v>154</v>
      </c>
      <c r="E143" s="237">
        <v>1</v>
      </c>
      <c r="F143" s="238"/>
      <c r="G143" s="239">
        <f>ROUND(E143*F143,2)</f>
        <v>0</v>
      </c>
      <c r="H143" s="238"/>
      <c r="I143" s="239">
        <f>ROUND(E143*H143,2)</f>
        <v>0</v>
      </c>
      <c r="J143" s="238"/>
      <c r="K143" s="239">
        <f>ROUND(E143*J143,2)</f>
        <v>0</v>
      </c>
      <c r="L143" s="239">
        <v>21</v>
      </c>
      <c r="M143" s="239">
        <f>G143*(1+L143/100)</f>
        <v>0</v>
      </c>
      <c r="N143" s="237">
        <v>0</v>
      </c>
      <c r="O143" s="237">
        <f>ROUND(E143*N143,2)</f>
        <v>0</v>
      </c>
      <c r="P143" s="237">
        <v>0</v>
      </c>
      <c r="Q143" s="237">
        <f>ROUND(E143*P143,2)</f>
        <v>0</v>
      </c>
      <c r="R143" s="239"/>
      <c r="S143" s="239" t="s">
        <v>155</v>
      </c>
      <c r="T143" s="240" t="s">
        <v>156</v>
      </c>
      <c r="U143" s="224">
        <v>0</v>
      </c>
      <c r="V143" s="224">
        <f>ROUND(E143*U143,2)</f>
        <v>0</v>
      </c>
      <c r="W143" s="224"/>
      <c r="X143" s="224" t="s">
        <v>293</v>
      </c>
      <c r="Y143" s="224" t="s">
        <v>158</v>
      </c>
      <c r="Z143" s="213"/>
      <c r="AA143" s="213"/>
      <c r="AB143" s="213"/>
      <c r="AC143" s="213"/>
      <c r="AD143" s="213"/>
      <c r="AE143" s="213"/>
      <c r="AF143" s="213"/>
      <c r="AG143" s="213" t="s">
        <v>294</v>
      </c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5">
      <c r="A144" s="220">
        <v>103</v>
      </c>
      <c r="B144" s="221" t="s">
        <v>423</v>
      </c>
      <c r="C144" s="261" t="s">
        <v>424</v>
      </c>
      <c r="D144" s="222" t="s">
        <v>0</v>
      </c>
      <c r="E144" s="256"/>
      <c r="F144" s="225"/>
      <c r="G144" s="224">
        <f>ROUND(E144*F144,2)</f>
        <v>0</v>
      </c>
      <c r="H144" s="225"/>
      <c r="I144" s="224">
        <f>ROUND(E144*H144,2)</f>
        <v>0</v>
      </c>
      <c r="J144" s="225"/>
      <c r="K144" s="224">
        <f>ROUND(E144*J144,2)</f>
        <v>0</v>
      </c>
      <c r="L144" s="224">
        <v>21</v>
      </c>
      <c r="M144" s="224">
        <f>G144*(1+L144/100)</f>
        <v>0</v>
      </c>
      <c r="N144" s="223">
        <v>0</v>
      </c>
      <c r="O144" s="223">
        <f>ROUND(E144*N144,2)</f>
        <v>0</v>
      </c>
      <c r="P144" s="223">
        <v>0</v>
      </c>
      <c r="Q144" s="223">
        <f>ROUND(E144*P144,2)</f>
        <v>0</v>
      </c>
      <c r="R144" s="224" t="s">
        <v>246</v>
      </c>
      <c r="S144" s="224" t="s">
        <v>233</v>
      </c>
      <c r="T144" s="224" t="s">
        <v>233</v>
      </c>
      <c r="U144" s="224">
        <v>0</v>
      </c>
      <c r="V144" s="224">
        <f>ROUND(E144*U144,2)</f>
        <v>0</v>
      </c>
      <c r="W144" s="224"/>
      <c r="X144" s="224" t="s">
        <v>303</v>
      </c>
      <c r="Y144" s="224" t="s">
        <v>158</v>
      </c>
      <c r="Z144" s="213"/>
      <c r="AA144" s="213"/>
      <c r="AB144" s="213"/>
      <c r="AC144" s="213"/>
      <c r="AD144" s="213"/>
      <c r="AE144" s="213"/>
      <c r="AF144" s="213"/>
      <c r="AG144" s="213" t="s">
        <v>304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2" x14ac:dyDescent="0.25">
      <c r="A145" s="220"/>
      <c r="B145" s="221"/>
      <c r="C145" s="262" t="s">
        <v>372</v>
      </c>
      <c r="D145" s="257"/>
      <c r="E145" s="257"/>
      <c r="F145" s="257"/>
      <c r="G145" s="257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24"/>
      <c r="Z145" s="213"/>
      <c r="AA145" s="213"/>
      <c r="AB145" s="213"/>
      <c r="AC145" s="213"/>
      <c r="AD145" s="213"/>
      <c r="AE145" s="213"/>
      <c r="AF145" s="213"/>
      <c r="AG145" s="213" t="s">
        <v>306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x14ac:dyDescent="0.25">
      <c r="A146" s="227" t="s">
        <v>150</v>
      </c>
      <c r="B146" s="228" t="s">
        <v>108</v>
      </c>
      <c r="C146" s="249" t="s">
        <v>109</v>
      </c>
      <c r="D146" s="229"/>
      <c r="E146" s="230"/>
      <c r="F146" s="231"/>
      <c r="G146" s="231">
        <f>SUMIF(AG147:AG157,"&lt;&gt;NOR",G147:G157)</f>
        <v>0</v>
      </c>
      <c r="H146" s="231"/>
      <c r="I146" s="231">
        <f>SUM(I147:I157)</f>
        <v>0</v>
      </c>
      <c r="J146" s="231"/>
      <c r="K146" s="231">
        <f>SUM(K147:K157)</f>
        <v>0</v>
      </c>
      <c r="L146" s="231"/>
      <c r="M146" s="231">
        <f>SUM(M147:M157)</f>
        <v>0</v>
      </c>
      <c r="N146" s="230"/>
      <c r="O146" s="230">
        <f>SUM(O147:O157)</f>
        <v>0.2</v>
      </c>
      <c r="P146" s="230"/>
      <c r="Q146" s="230">
        <f>SUM(Q147:Q157)</f>
        <v>0</v>
      </c>
      <c r="R146" s="231"/>
      <c r="S146" s="231"/>
      <c r="T146" s="232"/>
      <c r="U146" s="226"/>
      <c r="V146" s="226">
        <f>SUM(V147:V157)</f>
        <v>7.0399999999999991</v>
      </c>
      <c r="W146" s="226"/>
      <c r="X146" s="226"/>
      <c r="Y146" s="226"/>
      <c r="AG146" t="s">
        <v>151</v>
      </c>
    </row>
    <row r="147" spans="1:60" ht="20.399999999999999" outlineLevel="1" x14ac:dyDescent="0.25">
      <c r="A147" s="234">
        <v>104</v>
      </c>
      <c r="B147" s="235" t="s">
        <v>473</v>
      </c>
      <c r="C147" s="251" t="s">
        <v>474</v>
      </c>
      <c r="D147" s="236" t="s">
        <v>243</v>
      </c>
      <c r="E147" s="237">
        <v>1</v>
      </c>
      <c r="F147" s="238"/>
      <c r="G147" s="239">
        <f>ROUND(E147*F147,2)</f>
        <v>0</v>
      </c>
      <c r="H147" s="238"/>
      <c r="I147" s="239">
        <f>ROUND(E147*H147,2)</f>
        <v>0</v>
      </c>
      <c r="J147" s="238"/>
      <c r="K147" s="239">
        <f>ROUND(E147*J147,2)</f>
        <v>0</v>
      </c>
      <c r="L147" s="239">
        <v>21</v>
      </c>
      <c r="M147" s="239">
        <f>G147*(1+L147/100)</f>
        <v>0</v>
      </c>
      <c r="N147" s="237">
        <v>5.4099999999999999E-3</v>
      </c>
      <c r="O147" s="237">
        <f>ROUND(E147*N147,2)</f>
        <v>0.01</v>
      </c>
      <c r="P147" s="237">
        <v>0</v>
      </c>
      <c r="Q147" s="237">
        <f>ROUND(E147*P147,2)</f>
        <v>0</v>
      </c>
      <c r="R147" s="239" t="s">
        <v>238</v>
      </c>
      <c r="S147" s="239" t="s">
        <v>233</v>
      </c>
      <c r="T147" s="240" t="s">
        <v>475</v>
      </c>
      <c r="U147" s="224">
        <v>1.556</v>
      </c>
      <c r="V147" s="224">
        <f>ROUND(E147*U147,2)</f>
        <v>1.56</v>
      </c>
      <c r="W147" s="224"/>
      <c r="X147" s="224" t="s">
        <v>157</v>
      </c>
      <c r="Y147" s="224" t="s">
        <v>259</v>
      </c>
      <c r="Z147" s="213"/>
      <c r="AA147" s="213"/>
      <c r="AB147" s="213"/>
      <c r="AC147" s="213"/>
      <c r="AD147" s="213"/>
      <c r="AE147" s="213"/>
      <c r="AF147" s="213"/>
      <c r="AG147" s="213" t="s">
        <v>476</v>
      </c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2" x14ac:dyDescent="0.25">
      <c r="A148" s="220"/>
      <c r="B148" s="221"/>
      <c r="C148" s="252" t="s">
        <v>384</v>
      </c>
      <c r="D148" s="248"/>
      <c r="E148" s="248"/>
      <c r="F148" s="248"/>
      <c r="G148" s="248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3"/>
      <c r="AA148" s="213"/>
      <c r="AB148" s="213"/>
      <c r="AC148" s="213"/>
      <c r="AD148" s="213"/>
      <c r="AE148" s="213"/>
      <c r="AF148" s="213"/>
      <c r="AG148" s="213" t="s">
        <v>226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5">
      <c r="A149" s="234">
        <v>105</v>
      </c>
      <c r="B149" s="235" t="s">
        <v>477</v>
      </c>
      <c r="C149" s="251" t="s">
        <v>478</v>
      </c>
      <c r="D149" s="236" t="s">
        <v>237</v>
      </c>
      <c r="E149" s="237">
        <v>1</v>
      </c>
      <c r="F149" s="238"/>
      <c r="G149" s="239">
        <f>ROUND(E149*F149,2)</f>
        <v>0</v>
      </c>
      <c r="H149" s="238"/>
      <c r="I149" s="239">
        <f>ROUND(E149*H149,2)</f>
        <v>0</v>
      </c>
      <c r="J149" s="238"/>
      <c r="K149" s="239">
        <f>ROUND(E149*J149,2)</f>
        <v>0</v>
      </c>
      <c r="L149" s="239">
        <v>21</v>
      </c>
      <c r="M149" s="239">
        <f>G149*(1+L149/100)</f>
        <v>0</v>
      </c>
      <c r="N149" s="237">
        <v>8.8999999999999999E-3</v>
      </c>
      <c r="O149" s="237">
        <f>ROUND(E149*N149,2)</f>
        <v>0.01</v>
      </c>
      <c r="P149" s="237">
        <v>0</v>
      </c>
      <c r="Q149" s="237">
        <f>ROUND(E149*P149,2)</f>
        <v>0</v>
      </c>
      <c r="R149" s="239" t="s">
        <v>238</v>
      </c>
      <c r="S149" s="239" t="s">
        <v>233</v>
      </c>
      <c r="T149" s="240" t="s">
        <v>233</v>
      </c>
      <c r="U149" s="224">
        <v>3.1320000000000001</v>
      </c>
      <c r="V149" s="224">
        <f>ROUND(E149*U149,2)</f>
        <v>3.13</v>
      </c>
      <c r="W149" s="224"/>
      <c r="X149" s="224" t="s">
        <v>157</v>
      </c>
      <c r="Y149" s="224" t="s">
        <v>158</v>
      </c>
      <c r="Z149" s="213"/>
      <c r="AA149" s="213"/>
      <c r="AB149" s="213"/>
      <c r="AC149" s="213"/>
      <c r="AD149" s="213"/>
      <c r="AE149" s="213"/>
      <c r="AF149" s="213"/>
      <c r="AG149" s="213" t="s">
        <v>234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2" x14ac:dyDescent="0.25">
      <c r="A150" s="220"/>
      <c r="B150" s="221"/>
      <c r="C150" s="263" t="s">
        <v>479</v>
      </c>
      <c r="D150" s="258"/>
      <c r="E150" s="258"/>
      <c r="F150" s="258"/>
      <c r="G150" s="258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3"/>
      <c r="AA150" s="213"/>
      <c r="AB150" s="213"/>
      <c r="AC150" s="213"/>
      <c r="AD150" s="213"/>
      <c r="AE150" s="213"/>
      <c r="AF150" s="213"/>
      <c r="AG150" s="213" t="s">
        <v>306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5">
      <c r="A151" s="241">
        <v>106</v>
      </c>
      <c r="B151" s="242" t="s">
        <v>480</v>
      </c>
      <c r="C151" s="250" t="s">
        <v>481</v>
      </c>
      <c r="D151" s="243" t="s">
        <v>243</v>
      </c>
      <c r="E151" s="244">
        <v>1</v>
      </c>
      <c r="F151" s="245"/>
      <c r="G151" s="246">
        <f>ROUND(E151*F151,2)</f>
        <v>0</v>
      </c>
      <c r="H151" s="245"/>
      <c r="I151" s="246">
        <f>ROUND(E151*H151,2)</f>
        <v>0</v>
      </c>
      <c r="J151" s="245"/>
      <c r="K151" s="246">
        <f>ROUND(E151*J151,2)</f>
        <v>0</v>
      </c>
      <c r="L151" s="246">
        <v>21</v>
      </c>
      <c r="M151" s="246">
        <f>G151*(1+L151/100)</f>
        <v>0</v>
      </c>
      <c r="N151" s="244">
        <v>1.6500000000000001E-2</v>
      </c>
      <c r="O151" s="244">
        <f>ROUND(E151*N151,2)</f>
        <v>0.02</v>
      </c>
      <c r="P151" s="244">
        <v>0</v>
      </c>
      <c r="Q151" s="244">
        <f>ROUND(E151*P151,2)</f>
        <v>0</v>
      </c>
      <c r="R151" s="246" t="s">
        <v>246</v>
      </c>
      <c r="S151" s="246" t="s">
        <v>233</v>
      </c>
      <c r="T151" s="247" t="s">
        <v>233</v>
      </c>
      <c r="U151" s="224">
        <v>1.788</v>
      </c>
      <c r="V151" s="224">
        <f>ROUND(E151*U151,2)</f>
        <v>1.79</v>
      </c>
      <c r="W151" s="224"/>
      <c r="X151" s="224" t="s">
        <v>157</v>
      </c>
      <c r="Y151" s="224" t="s">
        <v>158</v>
      </c>
      <c r="Z151" s="213"/>
      <c r="AA151" s="213"/>
      <c r="AB151" s="213"/>
      <c r="AC151" s="213"/>
      <c r="AD151" s="213"/>
      <c r="AE151" s="213"/>
      <c r="AF151" s="213"/>
      <c r="AG151" s="213" t="s">
        <v>234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5">
      <c r="A152" s="241">
        <v>107</v>
      </c>
      <c r="B152" s="242" t="s">
        <v>482</v>
      </c>
      <c r="C152" s="250" t="s">
        <v>483</v>
      </c>
      <c r="D152" s="243" t="s">
        <v>243</v>
      </c>
      <c r="E152" s="244">
        <v>2</v>
      </c>
      <c r="F152" s="245"/>
      <c r="G152" s="246">
        <f>ROUND(E152*F152,2)</f>
        <v>0</v>
      </c>
      <c r="H152" s="245"/>
      <c r="I152" s="246">
        <f>ROUND(E152*H152,2)</f>
        <v>0</v>
      </c>
      <c r="J152" s="245"/>
      <c r="K152" s="246">
        <f>ROUND(E152*J152,2)</f>
        <v>0</v>
      </c>
      <c r="L152" s="246">
        <v>21</v>
      </c>
      <c r="M152" s="246">
        <f>G152*(1+L152/100)</f>
        <v>0</v>
      </c>
      <c r="N152" s="244">
        <v>0</v>
      </c>
      <c r="O152" s="244">
        <f>ROUND(E152*N152,2)</f>
        <v>0</v>
      </c>
      <c r="P152" s="244">
        <v>0</v>
      </c>
      <c r="Q152" s="244">
        <f>ROUND(E152*P152,2)</f>
        <v>0</v>
      </c>
      <c r="R152" s="246" t="s">
        <v>246</v>
      </c>
      <c r="S152" s="246" t="s">
        <v>233</v>
      </c>
      <c r="T152" s="247" t="s">
        <v>302</v>
      </c>
      <c r="U152" s="224">
        <v>0.28100000000000003</v>
      </c>
      <c r="V152" s="224">
        <f>ROUND(E152*U152,2)</f>
        <v>0.56000000000000005</v>
      </c>
      <c r="W152" s="224"/>
      <c r="X152" s="224" t="s">
        <v>157</v>
      </c>
      <c r="Y152" s="224" t="s">
        <v>158</v>
      </c>
      <c r="Z152" s="213"/>
      <c r="AA152" s="213"/>
      <c r="AB152" s="213"/>
      <c r="AC152" s="213"/>
      <c r="AD152" s="213"/>
      <c r="AE152" s="213"/>
      <c r="AF152" s="213"/>
      <c r="AG152" s="213" t="s">
        <v>234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ht="20.399999999999999" outlineLevel="1" x14ac:dyDescent="0.25">
      <c r="A153" s="241">
        <v>108</v>
      </c>
      <c r="B153" s="242" t="s">
        <v>484</v>
      </c>
      <c r="C153" s="250" t="s">
        <v>485</v>
      </c>
      <c r="D153" s="243" t="s">
        <v>237</v>
      </c>
      <c r="E153" s="244">
        <v>1</v>
      </c>
      <c r="F153" s="245"/>
      <c r="G153" s="246">
        <f>ROUND(E153*F153,2)</f>
        <v>0</v>
      </c>
      <c r="H153" s="245"/>
      <c r="I153" s="246">
        <f>ROUND(E153*H153,2)</f>
        <v>0</v>
      </c>
      <c r="J153" s="245"/>
      <c r="K153" s="246">
        <f>ROUND(E153*J153,2)</f>
        <v>0</v>
      </c>
      <c r="L153" s="246">
        <v>21</v>
      </c>
      <c r="M153" s="246">
        <f>G153*(1+L153/100)</f>
        <v>0</v>
      </c>
      <c r="N153" s="244">
        <v>0.11799999999999999</v>
      </c>
      <c r="O153" s="244">
        <f>ROUND(E153*N153,2)</f>
        <v>0.12</v>
      </c>
      <c r="P153" s="244">
        <v>0</v>
      </c>
      <c r="Q153" s="244">
        <f>ROUND(E153*P153,2)</f>
        <v>0</v>
      </c>
      <c r="R153" s="246" t="s">
        <v>292</v>
      </c>
      <c r="S153" s="246" t="s">
        <v>233</v>
      </c>
      <c r="T153" s="247" t="s">
        <v>233</v>
      </c>
      <c r="U153" s="224">
        <v>0</v>
      </c>
      <c r="V153" s="224">
        <f>ROUND(E153*U153,2)</f>
        <v>0</v>
      </c>
      <c r="W153" s="224"/>
      <c r="X153" s="224" t="s">
        <v>293</v>
      </c>
      <c r="Y153" s="224" t="s">
        <v>158</v>
      </c>
      <c r="Z153" s="213"/>
      <c r="AA153" s="213"/>
      <c r="AB153" s="213"/>
      <c r="AC153" s="213"/>
      <c r="AD153" s="213"/>
      <c r="AE153" s="213"/>
      <c r="AF153" s="213"/>
      <c r="AG153" s="213" t="s">
        <v>294</v>
      </c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ht="40.799999999999997" outlineLevel="1" x14ac:dyDescent="0.25">
      <c r="A154" s="241">
        <v>109</v>
      </c>
      <c r="B154" s="242" t="s">
        <v>486</v>
      </c>
      <c r="C154" s="250" t="s">
        <v>487</v>
      </c>
      <c r="D154" s="243" t="s">
        <v>237</v>
      </c>
      <c r="E154" s="244">
        <v>1</v>
      </c>
      <c r="F154" s="245"/>
      <c r="G154" s="246">
        <f>ROUND(E154*F154,2)</f>
        <v>0</v>
      </c>
      <c r="H154" s="245"/>
      <c r="I154" s="246">
        <f>ROUND(E154*H154,2)</f>
        <v>0</v>
      </c>
      <c r="J154" s="245"/>
      <c r="K154" s="246">
        <f>ROUND(E154*J154,2)</f>
        <v>0</v>
      </c>
      <c r="L154" s="246">
        <v>21</v>
      </c>
      <c r="M154" s="246">
        <f>G154*(1+L154/100)</f>
        <v>0</v>
      </c>
      <c r="N154" s="244">
        <v>3.5000000000000003E-2</v>
      </c>
      <c r="O154" s="244">
        <f>ROUND(E154*N154,2)</f>
        <v>0.04</v>
      </c>
      <c r="P154" s="244">
        <v>0</v>
      </c>
      <c r="Q154" s="244">
        <f>ROUND(E154*P154,2)</f>
        <v>0</v>
      </c>
      <c r="R154" s="246" t="s">
        <v>292</v>
      </c>
      <c r="S154" s="246" t="s">
        <v>233</v>
      </c>
      <c r="T154" s="247" t="s">
        <v>233</v>
      </c>
      <c r="U154" s="224">
        <v>0</v>
      </c>
      <c r="V154" s="224">
        <f>ROUND(E154*U154,2)</f>
        <v>0</v>
      </c>
      <c r="W154" s="224"/>
      <c r="X154" s="224" t="s">
        <v>293</v>
      </c>
      <c r="Y154" s="224" t="s">
        <v>158</v>
      </c>
      <c r="Z154" s="213"/>
      <c r="AA154" s="213"/>
      <c r="AB154" s="213"/>
      <c r="AC154" s="213"/>
      <c r="AD154" s="213"/>
      <c r="AE154" s="213"/>
      <c r="AF154" s="213"/>
      <c r="AG154" s="213" t="s">
        <v>294</v>
      </c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5">
      <c r="A155" s="241">
        <v>110</v>
      </c>
      <c r="B155" s="242" t="s">
        <v>488</v>
      </c>
      <c r="C155" s="250" t="s">
        <v>489</v>
      </c>
      <c r="D155" s="243" t="s">
        <v>262</v>
      </c>
      <c r="E155" s="244">
        <v>1</v>
      </c>
      <c r="F155" s="245"/>
      <c r="G155" s="246">
        <f>ROUND(E155*F155,2)</f>
        <v>0</v>
      </c>
      <c r="H155" s="245"/>
      <c r="I155" s="246">
        <f>ROUND(E155*H155,2)</f>
        <v>0</v>
      </c>
      <c r="J155" s="245"/>
      <c r="K155" s="246">
        <f>ROUND(E155*J155,2)</f>
        <v>0</v>
      </c>
      <c r="L155" s="246">
        <v>21</v>
      </c>
      <c r="M155" s="246">
        <f>G155*(1+L155/100)</f>
        <v>0</v>
      </c>
      <c r="N155" s="244">
        <v>0</v>
      </c>
      <c r="O155" s="244">
        <f>ROUND(E155*N155,2)</f>
        <v>0</v>
      </c>
      <c r="P155" s="244">
        <v>0</v>
      </c>
      <c r="Q155" s="244">
        <f>ROUND(E155*P155,2)</f>
        <v>0</v>
      </c>
      <c r="R155" s="246"/>
      <c r="S155" s="246" t="s">
        <v>155</v>
      </c>
      <c r="T155" s="247" t="s">
        <v>156</v>
      </c>
      <c r="U155" s="224">
        <v>0</v>
      </c>
      <c r="V155" s="224">
        <f>ROUND(E155*U155,2)</f>
        <v>0</v>
      </c>
      <c r="W155" s="224"/>
      <c r="X155" s="224" t="s">
        <v>293</v>
      </c>
      <c r="Y155" s="224" t="s">
        <v>158</v>
      </c>
      <c r="Z155" s="213"/>
      <c r="AA155" s="213"/>
      <c r="AB155" s="213"/>
      <c r="AC155" s="213"/>
      <c r="AD155" s="213"/>
      <c r="AE155" s="213"/>
      <c r="AF155" s="213"/>
      <c r="AG155" s="213" t="s">
        <v>294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5">
      <c r="A156" s="234">
        <v>111</v>
      </c>
      <c r="B156" s="235" t="s">
        <v>490</v>
      </c>
      <c r="C156" s="251" t="s">
        <v>491</v>
      </c>
      <c r="D156" s="236" t="s">
        <v>154</v>
      </c>
      <c r="E156" s="237">
        <v>1</v>
      </c>
      <c r="F156" s="238"/>
      <c r="G156" s="239">
        <f>ROUND(E156*F156,2)</f>
        <v>0</v>
      </c>
      <c r="H156" s="238"/>
      <c r="I156" s="239">
        <f>ROUND(E156*H156,2)</f>
        <v>0</v>
      </c>
      <c r="J156" s="238"/>
      <c r="K156" s="239">
        <f>ROUND(E156*J156,2)</f>
        <v>0</v>
      </c>
      <c r="L156" s="239">
        <v>21</v>
      </c>
      <c r="M156" s="239">
        <f>G156*(1+L156/100)</f>
        <v>0</v>
      </c>
      <c r="N156" s="237">
        <v>0</v>
      </c>
      <c r="O156" s="237">
        <f>ROUND(E156*N156,2)</f>
        <v>0</v>
      </c>
      <c r="P156" s="237">
        <v>0</v>
      </c>
      <c r="Q156" s="237">
        <f>ROUND(E156*P156,2)</f>
        <v>0</v>
      </c>
      <c r="R156" s="239"/>
      <c r="S156" s="239" t="s">
        <v>155</v>
      </c>
      <c r="T156" s="240" t="s">
        <v>156</v>
      </c>
      <c r="U156" s="224">
        <v>0</v>
      </c>
      <c r="V156" s="224">
        <f>ROUND(E156*U156,2)</f>
        <v>0</v>
      </c>
      <c r="W156" s="224"/>
      <c r="X156" s="224" t="s">
        <v>293</v>
      </c>
      <c r="Y156" s="224" t="s">
        <v>158</v>
      </c>
      <c r="Z156" s="213"/>
      <c r="AA156" s="213"/>
      <c r="AB156" s="213"/>
      <c r="AC156" s="213"/>
      <c r="AD156" s="213"/>
      <c r="AE156" s="213"/>
      <c r="AF156" s="213"/>
      <c r="AG156" s="213" t="s">
        <v>294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5">
      <c r="A157" s="220">
        <v>112</v>
      </c>
      <c r="B157" s="221" t="s">
        <v>492</v>
      </c>
      <c r="C157" s="261" t="s">
        <v>493</v>
      </c>
      <c r="D157" s="222" t="s">
        <v>0</v>
      </c>
      <c r="E157" s="256"/>
      <c r="F157" s="225"/>
      <c r="G157" s="224">
        <f>ROUND(E157*F157,2)</f>
        <v>0</v>
      </c>
      <c r="H157" s="225"/>
      <c r="I157" s="224">
        <f>ROUND(E157*H157,2)</f>
        <v>0</v>
      </c>
      <c r="J157" s="225"/>
      <c r="K157" s="224">
        <f>ROUND(E157*J157,2)</f>
        <v>0</v>
      </c>
      <c r="L157" s="224">
        <v>21</v>
      </c>
      <c r="M157" s="224">
        <f>G157*(1+L157/100)</f>
        <v>0</v>
      </c>
      <c r="N157" s="223">
        <v>0</v>
      </c>
      <c r="O157" s="223">
        <f>ROUND(E157*N157,2)</f>
        <v>0</v>
      </c>
      <c r="P157" s="223">
        <v>0</v>
      </c>
      <c r="Q157" s="223">
        <f>ROUND(E157*P157,2)</f>
        <v>0</v>
      </c>
      <c r="R157" s="224" t="s">
        <v>246</v>
      </c>
      <c r="S157" s="224" t="s">
        <v>233</v>
      </c>
      <c r="T157" s="224" t="s">
        <v>233</v>
      </c>
      <c r="U157" s="224">
        <v>0</v>
      </c>
      <c r="V157" s="224">
        <f>ROUND(E157*U157,2)</f>
        <v>0</v>
      </c>
      <c r="W157" s="224"/>
      <c r="X157" s="224" t="s">
        <v>303</v>
      </c>
      <c r="Y157" s="224" t="s">
        <v>158</v>
      </c>
      <c r="Z157" s="213"/>
      <c r="AA157" s="213"/>
      <c r="AB157" s="213"/>
      <c r="AC157" s="213"/>
      <c r="AD157" s="213"/>
      <c r="AE157" s="213"/>
      <c r="AF157" s="213"/>
      <c r="AG157" s="213" t="s">
        <v>304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x14ac:dyDescent="0.25">
      <c r="A158" s="227" t="s">
        <v>150</v>
      </c>
      <c r="B158" s="228" t="s">
        <v>110</v>
      </c>
      <c r="C158" s="249" t="s">
        <v>111</v>
      </c>
      <c r="D158" s="229"/>
      <c r="E158" s="230"/>
      <c r="F158" s="231"/>
      <c r="G158" s="231">
        <f>SUMIF(AG159:AG174,"&lt;&gt;NOR",G159:G174)</f>
        <v>0</v>
      </c>
      <c r="H158" s="231"/>
      <c r="I158" s="231">
        <f>SUM(I159:I174)</f>
        <v>0</v>
      </c>
      <c r="J158" s="231"/>
      <c r="K158" s="231">
        <f>SUM(K159:K174)</f>
        <v>0</v>
      </c>
      <c r="L158" s="231"/>
      <c r="M158" s="231">
        <f>SUM(M159:M174)</f>
        <v>0</v>
      </c>
      <c r="N158" s="230"/>
      <c r="O158" s="230">
        <f>SUM(O159:O174)</f>
        <v>0.4</v>
      </c>
      <c r="P158" s="230"/>
      <c r="Q158" s="230">
        <f>SUM(Q159:Q174)</f>
        <v>0</v>
      </c>
      <c r="R158" s="231"/>
      <c r="S158" s="231"/>
      <c r="T158" s="232"/>
      <c r="U158" s="226"/>
      <c r="V158" s="226">
        <f>SUM(V159:V174)</f>
        <v>46.34</v>
      </c>
      <c r="W158" s="226"/>
      <c r="X158" s="226"/>
      <c r="Y158" s="226"/>
      <c r="AG158" t="s">
        <v>151</v>
      </c>
    </row>
    <row r="159" spans="1:60" outlineLevel="1" x14ac:dyDescent="0.25">
      <c r="A159" s="234">
        <v>113</v>
      </c>
      <c r="B159" s="235" t="s">
        <v>494</v>
      </c>
      <c r="C159" s="251" t="s">
        <v>495</v>
      </c>
      <c r="D159" s="236" t="s">
        <v>166</v>
      </c>
      <c r="E159" s="237">
        <v>10</v>
      </c>
      <c r="F159" s="238"/>
      <c r="G159" s="239">
        <f>ROUND(E159*F159,2)</f>
        <v>0</v>
      </c>
      <c r="H159" s="238"/>
      <c r="I159" s="239">
        <f>ROUND(E159*H159,2)</f>
        <v>0</v>
      </c>
      <c r="J159" s="238"/>
      <c r="K159" s="239">
        <f>ROUND(E159*J159,2)</f>
        <v>0</v>
      </c>
      <c r="L159" s="239">
        <v>21</v>
      </c>
      <c r="M159" s="239">
        <f>G159*(1+L159/100)</f>
        <v>0</v>
      </c>
      <c r="N159" s="237">
        <v>6.9800000000000001E-3</v>
      </c>
      <c r="O159" s="237">
        <f>ROUND(E159*N159,2)</f>
        <v>7.0000000000000007E-2</v>
      </c>
      <c r="P159" s="237">
        <v>0</v>
      </c>
      <c r="Q159" s="237">
        <f>ROUND(E159*P159,2)</f>
        <v>0</v>
      </c>
      <c r="R159" s="239" t="s">
        <v>246</v>
      </c>
      <c r="S159" s="239" t="s">
        <v>233</v>
      </c>
      <c r="T159" s="240" t="s">
        <v>233</v>
      </c>
      <c r="U159" s="224">
        <v>0.56499999999999995</v>
      </c>
      <c r="V159" s="224">
        <f>ROUND(E159*U159,2)</f>
        <v>5.65</v>
      </c>
      <c r="W159" s="224"/>
      <c r="X159" s="224" t="s">
        <v>157</v>
      </c>
      <c r="Y159" s="224" t="s">
        <v>158</v>
      </c>
      <c r="Z159" s="213"/>
      <c r="AA159" s="213"/>
      <c r="AB159" s="213"/>
      <c r="AC159" s="213"/>
      <c r="AD159" s="213"/>
      <c r="AE159" s="213"/>
      <c r="AF159" s="213"/>
      <c r="AG159" s="213" t="s">
        <v>234</v>
      </c>
      <c r="AH159" s="213"/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2" x14ac:dyDescent="0.25">
      <c r="A160" s="220"/>
      <c r="B160" s="221"/>
      <c r="C160" s="252" t="s">
        <v>376</v>
      </c>
      <c r="D160" s="248"/>
      <c r="E160" s="248"/>
      <c r="F160" s="248"/>
      <c r="G160" s="248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3"/>
      <c r="AA160" s="213"/>
      <c r="AB160" s="213"/>
      <c r="AC160" s="213"/>
      <c r="AD160" s="213"/>
      <c r="AE160" s="213"/>
      <c r="AF160" s="213"/>
      <c r="AG160" s="213" t="s">
        <v>226</v>
      </c>
      <c r="AH160" s="213"/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5">
      <c r="A161" s="234">
        <v>114</v>
      </c>
      <c r="B161" s="235" t="s">
        <v>496</v>
      </c>
      <c r="C161" s="251" t="s">
        <v>497</v>
      </c>
      <c r="D161" s="236" t="s">
        <v>166</v>
      </c>
      <c r="E161" s="237">
        <v>4</v>
      </c>
      <c r="F161" s="238"/>
      <c r="G161" s="239">
        <f>ROUND(E161*F161,2)</f>
        <v>0</v>
      </c>
      <c r="H161" s="238"/>
      <c r="I161" s="239">
        <f>ROUND(E161*H161,2)</f>
        <v>0</v>
      </c>
      <c r="J161" s="238"/>
      <c r="K161" s="239">
        <f>ROUND(E161*J161,2)</f>
        <v>0</v>
      </c>
      <c r="L161" s="239">
        <v>21</v>
      </c>
      <c r="M161" s="239">
        <f>G161*(1+L161/100)</f>
        <v>0</v>
      </c>
      <c r="N161" s="237">
        <v>8.1700000000000002E-3</v>
      </c>
      <c r="O161" s="237">
        <f>ROUND(E161*N161,2)</f>
        <v>0.03</v>
      </c>
      <c r="P161" s="237">
        <v>0</v>
      </c>
      <c r="Q161" s="237">
        <f>ROUND(E161*P161,2)</f>
        <v>0</v>
      </c>
      <c r="R161" s="239" t="s">
        <v>246</v>
      </c>
      <c r="S161" s="239" t="s">
        <v>233</v>
      </c>
      <c r="T161" s="240" t="s">
        <v>233</v>
      </c>
      <c r="U161" s="224">
        <v>0.73499999999999999</v>
      </c>
      <c r="V161" s="224">
        <f>ROUND(E161*U161,2)</f>
        <v>2.94</v>
      </c>
      <c r="W161" s="224"/>
      <c r="X161" s="224" t="s">
        <v>157</v>
      </c>
      <c r="Y161" s="224" t="s">
        <v>158</v>
      </c>
      <c r="Z161" s="213"/>
      <c r="AA161" s="213"/>
      <c r="AB161" s="213"/>
      <c r="AC161" s="213"/>
      <c r="AD161" s="213"/>
      <c r="AE161" s="213"/>
      <c r="AF161" s="213"/>
      <c r="AG161" s="213" t="s">
        <v>234</v>
      </c>
      <c r="AH161" s="213"/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2" x14ac:dyDescent="0.25">
      <c r="A162" s="220"/>
      <c r="B162" s="221"/>
      <c r="C162" s="252" t="s">
        <v>376</v>
      </c>
      <c r="D162" s="248"/>
      <c r="E162" s="248"/>
      <c r="F162" s="248"/>
      <c r="G162" s="248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24"/>
      <c r="Z162" s="213"/>
      <c r="AA162" s="213"/>
      <c r="AB162" s="213"/>
      <c r="AC162" s="213"/>
      <c r="AD162" s="213"/>
      <c r="AE162" s="213"/>
      <c r="AF162" s="213"/>
      <c r="AG162" s="213" t="s">
        <v>226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ht="20.399999999999999" outlineLevel="1" x14ac:dyDescent="0.25">
      <c r="A163" s="234">
        <v>115</v>
      </c>
      <c r="B163" s="235" t="s">
        <v>498</v>
      </c>
      <c r="C163" s="251" t="s">
        <v>499</v>
      </c>
      <c r="D163" s="236" t="s">
        <v>166</v>
      </c>
      <c r="E163" s="237">
        <v>32</v>
      </c>
      <c r="F163" s="238"/>
      <c r="G163" s="239">
        <f>ROUND(E163*F163,2)</f>
        <v>0</v>
      </c>
      <c r="H163" s="238"/>
      <c r="I163" s="239">
        <f>ROUND(E163*H163,2)</f>
        <v>0</v>
      </c>
      <c r="J163" s="238"/>
      <c r="K163" s="239">
        <f>ROUND(E163*J163,2)</f>
        <v>0</v>
      </c>
      <c r="L163" s="239">
        <v>21</v>
      </c>
      <c r="M163" s="239">
        <f>G163*(1+L163/100)</f>
        <v>0</v>
      </c>
      <c r="N163" s="237">
        <v>9.1599999999999997E-3</v>
      </c>
      <c r="O163" s="237">
        <f>ROUND(E163*N163,2)</f>
        <v>0.28999999999999998</v>
      </c>
      <c r="P163" s="237">
        <v>0</v>
      </c>
      <c r="Q163" s="237">
        <f>ROUND(E163*P163,2)</f>
        <v>0</v>
      </c>
      <c r="R163" s="239" t="s">
        <v>246</v>
      </c>
      <c r="S163" s="239" t="s">
        <v>233</v>
      </c>
      <c r="T163" s="240" t="s">
        <v>233</v>
      </c>
      <c r="U163" s="224">
        <v>0.91900000000000004</v>
      </c>
      <c r="V163" s="224">
        <f>ROUND(E163*U163,2)</f>
        <v>29.41</v>
      </c>
      <c r="W163" s="224"/>
      <c r="X163" s="224" t="s">
        <v>157</v>
      </c>
      <c r="Y163" s="224" t="s">
        <v>299</v>
      </c>
      <c r="Z163" s="213"/>
      <c r="AA163" s="213"/>
      <c r="AB163" s="213"/>
      <c r="AC163" s="213"/>
      <c r="AD163" s="213"/>
      <c r="AE163" s="213"/>
      <c r="AF163" s="213"/>
      <c r="AG163" s="213" t="s">
        <v>234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2" x14ac:dyDescent="0.25">
      <c r="A164" s="220"/>
      <c r="B164" s="221"/>
      <c r="C164" s="252" t="s">
        <v>376</v>
      </c>
      <c r="D164" s="248"/>
      <c r="E164" s="248"/>
      <c r="F164" s="248"/>
      <c r="G164" s="248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3"/>
      <c r="AA164" s="213"/>
      <c r="AB164" s="213"/>
      <c r="AC164" s="213"/>
      <c r="AD164" s="213"/>
      <c r="AE164" s="213"/>
      <c r="AF164" s="213"/>
      <c r="AG164" s="213" t="s">
        <v>226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5">
      <c r="A165" s="241">
        <v>116</v>
      </c>
      <c r="B165" s="242" t="s">
        <v>500</v>
      </c>
      <c r="C165" s="250" t="s">
        <v>501</v>
      </c>
      <c r="D165" s="243" t="s">
        <v>237</v>
      </c>
      <c r="E165" s="244">
        <v>6</v>
      </c>
      <c r="F165" s="245"/>
      <c r="G165" s="246">
        <f>ROUND(E165*F165,2)</f>
        <v>0</v>
      </c>
      <c r="H165" s="245"/>
      <c r="I165" s="246">
        <f>ROUND(E165*H165,2)</f>
        <v>0</v>
      </c>
      <c r="J165" s="245"/>
      <c r="K165" s="246">
        <f>ROUND(E165*J165,2)</f>
        <v>0</v>
      </c>
      <c r="L165" s="246">
        <v>21</v>
      </c>
      <c r="M165" s="246">
        <f>G165*(1+L165/100)</f>
        <v>0</v>
      </c>
      <c r="N165" s="244">
        <v>2.9999999999999997E-4</v>
      </c>
      <c r="O165" s="244">
        <f>ROUND(E165*N165,2)</f>
        <v>0</v>
      </c>
      <c r="P165" s="244">
        <v>0</v>
      </c>
      <c r="Q165" s="244">
        <f>ROUND(E165*P165,2)</f>
        <v>0</v>
      </c>
      <c r="R165" s="246" t="s">
        <v>246</v>
      </c>
      <c r="S165" s="246" t="s">
        <v>233</v>
      </c>
      <c r="T165" s="247" t="s">
        <v>233</v>
      </c>
      <c r="U165" s="224">
        <v>0.15390000000000001</v>
      </c>
      <c r="V165" s="224">
        <f>ROUND(E165*U165,2)</f>
        <v>0.92</v>
      </c>
      <c r="W165" s="224"/>
      <c r="X165" s="224" t="s">
        <v>157</v>
      </c>
      <c r="Y165" s="224" t="s">
        <v>259</v>
      </c>
      <c r="Z165" s="213"/>
      <c r="AA165" s="213"/>
      <c r="AB165" s="213"/>
      <c r="AC165" s="213"/>
      <c r="AD165" s="213"/>
      <c r="AE165" s="213"/>
      <c r="AF165" s="213"/>
      <c r="AG165" s="213" t="s">
        <v>234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5">
      <c r="A166" s="241">
        <v>117</v>
      </c>
      <c r="B166" s="242" t="s">
        <v>502</v>
      </c>
      <c r="C166" s="250" t="s">
        <v>503</v>
      </c>
      <c r="D166" s="243" t="s">
        <v>237</v>
      </c>
      <c r="E166" s="244">
        <v>8</v>
      </c>
      <c r="F166" s="245"/>
      <c r="G166" s="246">
        <f>ROUND(E166*F166,2)</f>
        <v>0</v>
      </c>
      <c r="H166" s="245"/>
      <c r="I166" s="246">
        <f>ROUND(E166*H166,2)</f>
        <v>0</v>
      </c>
      <c r="J166" s="245"/>
      <c r="K166" s="246">
        <f>ROUND(E166*J166,2)</f>
        <v>0</v>
      </c>
      <c r="L166" s="246">
        <v>21</v>
      </c>
      <c r="M166" s="246">
        <f>G166*(1+L166/100)</f>
        <v>0</v>
      </c>
      <c r="N166" s="244">
        <v>4.0999999999999999E-4</v>
      </c>
      <c r="O166" s="244">
        <f>ROUND(E166*N166,2)</f>
        <v>0</v>
      </c>
      <c r="P166" s="244">
        <v>0</v>
      </c>
      <c r="Q166" s="244">
        <f>ROUND(E166*P166,2)</f>
        <v>0</v>
      </c>
      <c r="R166" s="246" t="s">
        <v>246</v>
      </c>
      <c r="S166" s="246" t="s">
        <v>233</v>
      </c>
      <c r="T166" s="247" t="s">
        <v>233</v>
      </c>
      <c r="U166" s="224">
        <v>0.20880000000000001</v>
      </c>
      <c r="V166" s="224">
        <f>ROUND(E166*U166,2)</f>
        <v>1.67</v>
      </c>
      <c r="W166" s="224"/>
      <c r="X166" s="224" t="s">
        <v>157</v>
      </c>
      <c r="Y166" s="224" t="s">
        <v>259</v>
      </c>
      <c r="Z166" s="213"/>
      <c r="AA166" s="213"/>
      <c r="AB166" s="213"/>
      <c r="AC166" s="213"/>
      <c r="AD166" s="213"/>
      <c r="AE166" s="213"/>
      <c r="AF166" s="213"/>
      <c r="AG166" s="213" t="s">
        <v>234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5">
      <c r="A167" s="241">
        <v>118</v>
      </c>
      <c r="B167" s="242" t="s">
        <v>504</v>
      </c>
      <c r="C167" s="250" t="s">
        <v>505</v>
      </c>
      <c r="D167" s="243" t="s">
        <v>237</v>
      </c>
      <c r="E167" s="244">
        <v>10</v>
      </c>
      <c r="F167" s="245"/>
      <c r="G167" s="246">
        <f>ROUND(E167*F167,2)</f>
        <v>0</v>
      </c>
      <c r="H167" s="245"/>
      <c r="I167" s="246">
        <f>ROUND(E167*H167,2)</f>
        <v>0</v>
      </c>
      <c r="J167" s="245"/>
      <c r="K167" s="246">
        <f>ROUND(E167*J167,2)</f>
        <v>0</v>
      </c>
      <c r="L167" s="246">
        <v>21</v>
      </c>
      <c r="M167" s="246">
        <f>G167*(1+L167/100)</f>
        <v>0</v>
      </c>
      <c r="N167" s="244">
        <v>8.0999999999999996E-4</v>
      </c>
      <c r="O167" s="244">
        <f>ROUND(E167*N167,2)</f>
        <v>0.01</v>
      </c>
      <c r="P167" s="244">
        <v>0</v>
      </c>
      <c r="Q167" s="244">
        <f>ROUND(E167*P167,2)</f>
        <v>0</v>
      </c>
      <c r="R167" s="246" t="s">
        <v>246</v>
      </c>
      <c r="S167" s="246" t="s">
        <v>233</v>
      </c>
      <c r="T167" s="247" t="s">
        <v>233</v>
      </c>
      <c r="U167" s="224">
        <v>0.41760000000000003</v>
      </c>
      <c r="V167" s="224">
        <f>ROUND(E167*U167,2)</f>
        <v>4.18</v>
      </c>
      <c r="W167" s="224"/>
      <c r="X167" s="224" t="s">
        <v>157</v>
      </c>
      <c r="Y167" s="224" t="s">
        <v>259</v>
      </c>
      <c r="Z167" s="213"/>
      <c r="AA167" s="213"/>
      <c r="AB167" s="213"/>
      <c r="AC167" s="213"/>
      <c r="AD167" s="213"/>
      <c r="AE167" s="213"/>
      <c r="AF167" s="213"/>
      <c r="AG167" s="213" t="s">
        <v>234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5">
      <c r="A168" s="234">
        <v>119</v>
      </c>
      <c r="B168" s="235" t="s">
        <v>506</v>
      </c>
      <c r="C168" s="251" t="s">
        <v>507</v>
      </c>
      <c r="D168" s="236" t="s">
        <v>166</v>
      </c>
      <c r="E168" s="237">
        <v>10</v>
      </c>
      <c r="F168" s="238"/>
      <c r="G168" s="239">
        <f>ROUND(E168*F168,2)</f>
        <v>0</v>
      </c>
      <c r="H168" s="238"/>
      <c r="I168" s="239">
        <f>ROUND(E168*H168,2)</f>
        <v>0</v>
      </c>
      <c r="J168" s="238"/>
      <c r="K168" s="239">
        <f>ROUND(E168*J168,2)</f>
        <v>0</v>
      </c>
      <c r="L168" s="239">
        <v>21</v>
      </c>
      <c r="M168" s="239">
        <f>G168*(1+L168/100)</f>
        <v>0</v>
      </c>
      <c r="N168" s="237">
        <v>0</v>
      </c>
      <c r="O168" s="237">
        <f>ROUND(E168*N168,2)</f>
        <v>0</v>
      </c>
      <c r="P168" s="237">
        <v>0</v>
      </c>
      <c r="Q168" s="237">
        <f>ROUND(E168*P168,2)</f>
        <v>0</v>
      </c>
      <c r="R168" s="239" t="s">
        <v>246</v>
      </c>
      <c r="S168" s="239" t="s">
        <v>233</v>
      </c>
      <c r="T168" s="240" t="s">
        <v>233</v>
      </c>
      <c r="U168" s="224">
        <v>1.7999999999999999E-2</v>
      </c>
      <c r="V168" s="224">
        <f>ROUND(E168*U168,2)</f>
        <v>0.18</v>
      </c>
      <c r="W168" s="224"/>
      <c r="X168" s="224" t="s">
        <v>157</v>
      </c>
      <c r="Y168" s="224" t="s">
        <v>158</v>
      </c>
      <c r="Z168" s="213"/>
      <c r="AA168" s="213"/>
      <c r="AB168" s="213"/>
      <c r="AC168" s="213"/>
      <c r="AD168" s="213"/>
      <c r="AE168" s="213"/>
      <c r="AF168" s="213"/>
      <c r="AG168" s="213" t="s">
        <v>234</v>
      </c>
      <c r="AH168" s="213"/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2" x14ac:dyDescent="0.25">
      <c r="A169" s="220"/>
      <c r="B169" s="221"/>
      <c r="C169" s="252" t="s">
        <v>508</v>
      </c>
      <c r="D169" s="248"/>
      <c r="E169" s="248"/>
      <c r="F169" s="248"/>
      <c r="G169" s="248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3"/>
      <c r="AA169" s="213"/>
      <c r="AB169" s="213"/>
      <c r="AC169" s="213"/>
      <c r="AD169" s="213"/>
      <c r="AE169" s="213"/>
      <c r="AF169" s="213"/>
      <c r="AG169" s="213" t="s">
        <v>226</v>
      </c>
      <c r="AH169" s="213"/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5">
      <c r="A170" s="234">
        <v>120</v>
      </c>
      <c r="B170" s="235" t="s">
        <v>509</v>
      </c>
      <c r="C170" s="251" t="s">
        <v>510</v>
      </c>
      <c r="D170" s="236" t="s">
        <v>166</v>
      </c>
      <c r="E170" s="237">
        <v>4</v>
      </c>
      <c r="F170" s="238"/>
      <c r="G170" s="239">
        <f>ROUND(E170*F170,2)</f>
        <v>0</v>
      </c>
      <c r="H170" s="238"/>
      <c r="I170" s="239">
        <f>ROUND(E170*H170,2)</f>
        <v>0</v>
      </c>
      <c r="J170" s="238"/>
      <c r="K170" s="239">
        <f>ROUND(E170*J170,2)</f>
        <v>0</v>
      </c>
      <c r="L170" s="239">
        <v>21</v>
      </c>
      <c r="M170" s="239">
        <f>G170*(1+L170/100)</f>
        <v>0</v>
      </c>
      <c r="N170" s="237">
        <v>0</v>
      </c>
      <c r="O170" s="237">
        <f>ROUND(E170*N170,2)</f>
        <v>0</v>
      </c>
      <c r="P170" s="237">
        <v>0</v>
      </c>
      <c r="Q170" s="237">
        <f>ROUND(E170*P170,2)</f>
        <v>0</v>
      </c>
      <c r="R170" s="239" t="s">
        <v>246</v>
      </c>
      <c r="S170" s="239" t="s">
        <v>233</v>
      </c>
      <c r="T170" s="240" t="s">
        <v>233</v>
      </c>
      <c r="U170" s="224">
        <v>2.1000000000000001E-2</v>
      </c>
      <c r="V170" s="224">
        <f>ROUND(E170*U170,2)</f>
        <v>0.08</v>
      </c>
      <c r="W170" s="224"/>
      <c r="X170" s="224" t="s">
        <v>157</v>
      </c>
      <c r="Y170" s="224" t="s">
        <v>158</v>
      </c>
      <c r="Z170" s="213"/>
      <c r="AA170" s="213"/>
      <c r="AB170" s="213"/>
      <c r="AC170" s="213"/>
      <c r="AD170" s="213"/>
      <c r="AE170" s="213"/>
      <c r="AF170" s="213"/>
      <c r="AG170" s="213" t="s">
        <v>234</v>
      </c>
      <c r="AH170" s="213"/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outlineLevel="2" x14ac:dyDescent="0.25">
      <c r="A171" s="220"/>
      <c r="B171" s="221"/>
      <c r="C171" s="252" t="s">
        <v>508</v>
      </c>
      <c r="D171" s="248"/>
      <c r="E171" s="248"/>
      <c r="F171" s="248"/>
      <c r="G171" s="248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3"/>
      <c r="AA171" s="213"/>
      <c r="AB171" s="213"/>
      <c r="AC171" s="213"/>
      <c r="AD171" s="213"/>
      <c r="AE171" s="213"/>
      <c r="AF171" s="213"/>
      <c r="AG171" s="213" t="s">
        <v>226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5">
      <c r="A172" s="234">
        <v>121</v>
      </c>
      <c r="B172" s="235" t="s">
        <v>511</v>
      </c>
      <c r="C172" s="251" t="s">
        <v>512</v>
      </c>
      <c r="D172" s="236" t="s">
        <v>166</v>
      </c>
      <c r="E172" s="237">
        <v>32</v>
      </c>
      <c r="F172" s="238"/>
      <c r="G172" s="239">
        <f>ROUND(E172*F172,2)</f>
        <v>0</v>
      </c>
      <c r="H172" s="238"/>
      <c r="I172" s="239">
        <f>ROUND(E172*H172,2)</f>
        <v>0</v>
      </c>
      <c r="J172" s="238"/>
      <c r="K172" s="239">
        <f>ROUND(E172*J172,2)</f>
        <v>0</v>
      </c>
      <c r="L172" s="239">
        <v>21</v>
      </c>
      <c r="M172" s="239">
        <f>G172*(1+L172/100)</f>
        <v>0</v>
      </c>
      <c r="N172" s="237">
        <v>0</v>
      </c>
      <c r="O172" s="237">
        <f>ROUND(E172*N172,2)</f>
        <v>0</v>
      </c>
      <c r="P172" s="237">
        <v>0</v>
      </c>
      <c r="Q172" s="237">
        <f>ROUND(E172*P172,2)</f>
        <v>0</v>
      </c>
      <c r="R172" s="239" t="s">
        <v>246</v>
      </c>
      <c r="S172" s="239" t="s">
        <v>233</v>
      </c>
      <c r="T172" s="240" t="s">
        <v>233</v>
      </c>
      <c r="U172" s="224">
        <v>4.1000000000000002E-2</v>
      </c>
      <c r="V172" s="224">
        <f>ROUND(E172*U172,2)</f>
        <v>1.31</v>
      </c>
      <c r="W172" s="224"/>
      <c r="X172" s="224" t="s">
        <v>157</v>
      </c>
      <c r="Y172" s="224" t="s">
        <v>158</v>
      </c>
      <c r="Z172" s="213"/>
      <c r="AA172" s="213"/>
      <c r="AB172" s="213"/>
      <c r="AC172" s="213"/>
      <c r="AD172" s="213"/>
      <c r="AE172" s="213"/>
      <c r="AF172" s="213"/>
      <c r="AG172" s="213" t="s">
        <v>234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2" x14ac:dyDescent="0.25">
      <c r="A173" s="220"/>
      <c r="B173" s="221"/>
      <c r="C173" s="252" t="s">
        <v>508</v>
      </c>
      <c r="D173" s="248"/>
      <c r="E173" s="248"/>
      <c r="F173" s="248"/>
      <c r="G173" s="248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3"/>
      <c r="AA173" s="213"/>
      <c r="AB173" s="213"/>
      <c r="AC173" s="213"/>
      <c r="AD173" s="213"/>
      <c r="AE173" s="213"/>
      <c r="AF173" s="213"/>
      <c r="AG173" s="213" t="s">
        <v>226</v>
      </c>
      <c r="AH173" s="213"/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5">
      <c r="A174" s="220">
        <v>122</v>
      </c>
      <c r="B174" s="221" t="s">
        <v>513</v>
      </c>
      <c r="C174" s="261" t="s">
        <v>514</v>
      </c>
      <c r="D174" s="222" t="s">
        <v>0</v>
      </c>
      <c r="E174" s="256"/>
      <c r="F174" s="225"/>
      <c r="G174" s="224">
        <f>ROUND(E174*F174,2)</f>
        <v>0</v>
      </c>
      <c r="H174" s="225"/>
      <c r="I174" s="224">
        <f>ROUND(E174*H174,2)</f>
        <v>0</v>
      </c>
      <c r="J174" s="225"/>
      <c r="K174" s="224">
        <f>ROUND(E174*J174,2)</f>
        <v>0</v>
      </c>
      <c r="L174" s="224">
        <v>21</v>
      </c>
      <c r="M174" s="224">
        <f>G174*(1+L174/100)</f>
        <v>0</v>
      </c>
      <c r="N174" s="223">
        <v>0</v>
      </c>
      <c r="O174" s="223">
        <f>ROUND(E174*N174,2)</f>
        <v>0</v>
      </c>
      <c r="P174" s="223">
        <v>0</v>
      </c>
      <c r="Q174" s="223">
        <f>ROUND(E174*P174,2)</f>
        <v>0</v>
      </c>
      <c r="R174" s="224" t="s">
        <v>246</v>
      </c>
      <c r="S174" s="224" t="s">
        <v>233</v>
      </c>
      <c r="T174" s="224" t="s">
        <v>233</v>
      </c>
      <c r="U174" s="224">
        <v>0</v>
      </c>
      <c r="V174" s="224">
        <f>ROUND(E174*U174,2)</f>
        <v>0</v>
      </c>
      <c r="W174" s="224"/>
      <c r="X174" s="224" t="s">
        <v>303</v>
      </c>
      <c r="Y174" s="224" t="s">
        <v>158</v>
      </c>
      <c r="Z174" s="213"/>
      <c r="AA174" s="213"/>
      <c r="AB174" s="213"/>
      <c r="AC174" s="213"/>
      <c r="AD174" s="213"/>
      <c r="AE174" s="213"/>
      <c r="AF174" s="213"/>
      <c r="AG174" s="213" t="s">
        <v>304</v>
      </c>
      <c r="AH174" s="213"/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x14ac:dyDescent="0.25">
      <c r="A175" s="227" t="s">
        <v>150</v>
      </c>
      <c r="B175" s="228" t="s">
        <v>112</v>
      </c>
      <c r="C175" s="249" t="s">
        <v>113</v>
      </c>
      <c r="D175" s="229"/>
      <c r="E175" s="230"/>
      <c r="F175" s="231"/>
      <c r="G175" s="231">
        <f>SUMIF(AG176:AG197,"&lt;&gt;NOR",G176:G197)</f>
        <v>0</v>
      </c>
      <c r="H175" s="231"/>
      <c r="I175" s="231">
        <f>SUM(I176:I197)</f>
        <v>0</v>
      </c>
      <c r="J175" s="231"/>
      <c r="K175" s="231">
        <f>SUM(K176:K197)</f>
        <v>0</v>
      </c>
      <c r="L175" s="231"/>
      <c r="M175" s="231">
        <f>SUM(M176:M197)</f>
        <v>0</v>
      </c>
      <c r="N175" s="230"/>
      <c r="O175" s="230">
        <f>SUM(O176:O197)</f>
        <v>0.12</v>
      </c>
      <c r="P175" s="230"/>
      <c r="Q175" s="230">
        <f>SUM(Q176:Q197)</f>
        <v>0</v>
      </c>
      <c r="R175" s="231"/>
      <c r="S175" s="231"/>
      <c r="T175" s="232"/>
      <c r="U175" s="226"/>
      <c r="V175" s="226">
        <f>SUM(V176:V197)</f>
        <v>20.73</v>
      </c>
      <c r="W175" s="226"/>
      <c r="X175" s="226"/>
      <c r="Y175" s="226"/>
      <c r="AG175" t="s">
        <v>151</v>
      </c>
    </row>
    <row r="176" spans="1:60" ht="20.399999999999999" outlineLevel="1" x14ac:dyDescent="0.25">
      <c r="A176" s="241">
        <v>123</v>
      </c>
      <c r="B176" s="242" t="s">
        <v>515</v>
      </c>
      <c r="C176" s="250" t="s">
        <v>516</v>
      </c>
      <c r="D176" s="243" t="s">
        <v>243</v>
      </c>
      <c r="E176" s="244">
        <v>4</v>
      </c>
      <c r="F176" s="245"/>
      <c r="G176" s="246">
        <f>ROUND(E176*F176,2)</f>
        <v>0</v>
      </c>
      <c r="H176" s="245"/>
      <c r="I176" s="246">
        <f>ROUND(E176*H176,2)</f>
        <v>0</v>
      </c>
      <c r="J176" s="245"/>
      <c r="K176" s="246">
        <f>ROUND(E176*J176,2)</f>
        <v>0</v>
      </c>
      <c r="L176" s="246">
        <v>21</v>
      </c>
      <c r="M176" s="246">
        <f>G176*(1+L176/100)</f>
        <v>0</v>
      </c>
      <c r="N176" s="244">
        <v>9.6000000000000002E-4</v>
      </c>
      <c r="O176" s="244">
        <f>ROUND(E176*N176,2)</f>
        <v>0</v>
      </c>
      <c r="P176" s="244">
        <v>0</v>
      </c>
      <c r="Q176" s="244">
        <f>ROUND(E176*P176,2)</f>
        <v>0</v>
      </c>
      <c r="R176" s="246" t="s">
        <v>238</v>
      </c>
      <c r="S176" s="246" t="s">
        <v>233</v>
      </c>
      <c r="T176" s="247" t="s">
        <v>233</v>
      </c>
      <c r="U176" s="224">
        <v>0.621</v>
      </c>
      <c r="V176" s="224">
        <f>ROUND(E176*U176,2)</f>
        <v>2.48</v>
      </c>
      <c r="W176" s="224"/>
      <c r="X176" s="224" t="s">
        <v>157</v>
      </c>
      <c r="Y176" s="224" t="s">
        <v>158</v>
      </c>
      <c r="Z176" s="213"/>
      <c r="AA176" s="213"/>
      <c r="AB176" s="213"/>
      <c r="AC176" s="213"/>
      <c r="AD176" s="213"/>
      <c r="AE176" s="213"/>
      <c r="AF176" s="213"/>
      <c r="AG176" s="213" t="s">
        <v>234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5">
      <c r="A177" s="241">
        <v>124</v>
      </c>
      <c r="B177" s="242" t="s">
        <v>517</v>
      </c>
      <c r="C177" s="250" t="s">
        <v>518</v>
      </c>
      <c r="D177" s="243" t="s">
        <v>237</v>
      </c>
      <c r="E177" s="244">
        <v>1</v>
      </c>
      <c r="F177" s="245"/>
      <c r="G177" s="246">
        <f>ROUND(E177*F177,2)</f>
        <v>0</v>
      </c>
      <c r="H177" s="245"/>
      <c r="I177" s="246">
        <f>ROUND(E177*H177,2)</f>
        <v>0</v>
      </c>
      <c r="J177" s="245"/>
      <c r="K177" s="246">
        <f>ROUND(E177*J177,2)</f>
        <v>0</v>
      </c>
      <c r="L177" s="246">
        <v>21</v>
      </c>
      <c r="M177" s="246">
        <f>G177*(1+L177/100)</f>
        <v>0</v>
      </c>
      <c r="N177" s="244">
        <v>6.8000000000000005E-4</v>
      </c>
      <c r="O177" s="244">
        <f>ROUND(E177*N177,2)</f>
        <v>0</v>
      </c>
      <c r="P177" s="244">
        <v>0</v>
      </c>
      <c r="Q177" s="244">
        <f>ROUND(E177*P177,2)</f>
        <v>0</v>
      </c>
      <c r="R177" s="246" t="s">
        <v>246</v>
      </c>
      <c r="S177" s="246" t="s">
        <v>233</v>
      </c>
      <c r="T177" s="247" t="s">
        <v>233</v>
      </c>
      <c r="U177" s="224">
        <v>0.22700000000000001</v>
      </c>
      <c r="V177" s="224">
        <f>ROUND(E177*U177,2)</f>
        <v>0.23</v>
      </c>
      <c r="W177" s="224"/>
      <c r="X177" s="224" t="s">
        <v>157</v>
      </c>
      <c r="Y177" s="224" t="s">
        <v>158</v>
      </c>
      <c r="Z177" s="213"/>
      <c r="AA177" s="213"/>
      <c r="AB177" s="213"/>
      <c r="AC177" s="213"/>
      <c r="AD177" s="213"/>
      <c r="AE177" s="213"/>
      <c r="AF177" s="213"/>
      <c r="AG177" s="213" t="s">
        <v>234</v>
      </c>
      <c r="AH177" s="213"/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5">
      <c r="A178" s="241">
        <v>125</v>
      </c>
      <c r="B178" s="242" t="s">
        <v>519</v>
      </c>
      <c r="C178" s="250" t="s">
        <v>520</v>
      </c>
      <c r="D178" s="243" t="s">
        <v>243</v>
      </c>
      <c r="E178" s="244">
        <v>1</v>
      </c>
      <c r="F178" s="245"/>
      <c r="G178" s="246">
        <f>ROUND(E178*F178,2)</f>
        <v>0</v>
      </c>
      <c r="H178" s="245"/>
      <c r="I178" s="246">
        <f>ROUND(E178*H178,2)</f>
        <v>0</v>
      </c>
      <c r="J178" s="245"/>
      <c r="K178" s="246">
        <f>ROUND(E178*J178,2)</f>
        <v>0</v>
      </c>
      <c r="L178" s="246">
        <v>21</v>
      </c>
      <c r="M178" s="246">
        <f>G178*(1+L178/100)</f>
        <v>0</v>
      </c>
      <c r="N178" s="244">
        <v>6.8300000000000001E-3</v>
      </c>
      <c r="O178" s="244">
        <f>ROUND(E178*N178,2)</f>
        <v>0.01</v>
      </c>
      <c r="P178" s="244">
        <v>0</v>
      </c>
      <c r="Q178" s="244">
        <f>ROUND(E178*P178,2)</f>
        <v>0</v>
      </c>
      <c r="R178" s="246" t="s">
        <v>246</v>
      </c>
      <c r="S178" s="246" t="s">
        <v>233</v>
      </c>
      <c r="T178" s="247" t="s">
        <v>233</v>
      </c>
      <c r="U178" s="224">
        <v>1.29</v>
      </c>
      <c r="V178" s="224">
        <f>ROUND(E178*U178,2)</f>
        <v>1.29</v>
      </c>
      <c r="W178" s="224"/>
      <c r="X178" s="224" t="s">
        <v>157</v>
      </c>
      <c r="Y178" s="224" t="s">
        <v>158</v>
      </c>
      <c r="Z178" s="213"/>
      <c r="AA178" s="213"/>
      <c r="AB178" s="213"/>
      <c r="AC178" s="213"/>
      <c r="AD178" s="213"/>
      <c r="AE178" s="213"/>
      <c r="AF178" s="213"/>
      <c r="AG178" s="213" t="s">
        <v>234</v>
      </c>
      <c r="AH178" s="213"/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5">
      <c r="A179" s="241">
        <v>126</v>
      </c>
      <c r="B179" s="242" t="s">
        <v>521</v>
      </c>
      <c r="C179" s="250" t="s">
        <v>522</v>
      </c>
      <c r="D179" s="243" t="s">
        <v>237</v>
      </c>
      <c r="E179" s="244">
        <v>1</v>
      </c>
      <c r="F179" s="245"/>
      <c r="G179" s="246">
        <f>ROUND(E179*F179,2)</f>
        <v>0</v>
      </c>
      <c r="H179" s="245"/>
      <c r="I179" s="246">
        <f>ROUND(E179*H179,2)</f>
        <v>0</v>
      </c>
      <c r="J179" s="245"/>
      <c r="K179" s="246">
        <f>ROUND(E179*J179,2)</f>
        <v>0</v>
      </c>
      <c r="L179" s="246">
        <v>21</v>
      </c>
      <c r="M179" s="246">
        <f>G179*(1+L179/100)</f>
        <v>0</v>
      </c>
      <c r="N179" s="244">
        <v>1.376E-2</v>
      </c>
      <c r="O179" s="244">
        <f>ROUND(E179*N179,2)</f>
        <v>0.01</v>
      </c>
      <c r="P179" s="244">
        <v>0</v>
      </c>
      <c r="Q179" s="244">
        <f>ROUND(E179*P179,2)</f>
        <v>0</v>
      </c>
      <c r="R179" s="246" t="s">
        <v>246</v>
      </c>
      <c r="S179" s="246" t="s">
        <v>233</v>
      </c>
      <c r="T179" s="247" t="s">
        <v>233</v>
      </c>
      <c r="U179" s="224">
        <v>0.30199999999999999</v>
      </c>
      <c r="V179" s="224">
        <f>ROUND(E179*U179,2)</f>
        <v>0.3</v>
      </c>
      <c r="W179" s="224"/>
      <c r="X179" s="224" t="s">
        <v>157</v>
      </c>
      <c r="Y179" s="224" t="s">
        <v>158</v>
      </c>
      <c r="Z179" s="213"/>
      <c r="AA179" s="213"/>
      <c r="AB179" s="213"/>
      <c r="AC179" s="213"/>
      <c r="AD179" s="213"/>
      <c r="AE179" s="213"/>
      <c r="AF179" s="213"/>
      <c r="AG179" s="213" t="s">
        <v>234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5">
      <c r="A180" s="241">
        <v>127</v>
      </c>
      <c r="B180" s="242" t="s">
        <v>523</v>
      </c>
      <c r="C180" s="250" t="s">
        <v>524</v>
      </c>
      <c r="D180" s="243" t="s">
        <v>243</v>
      </c>
      <c r="E180" s="244">
        <v>1</v>
      </c>
      <c r="F180" s="245"/>
      <c r="G180" s="246">
        <f>ROUND(E180*F180,2)</f>
        <v>0</v>
      </c>
      <c r="H180" s="245"/>
      <c r="I180" s="246">
        <f>ROUND(E180*H180,2)</f>
        <v>0</v>
      </c>
      <c r="J180" s="245"/>
      <c r="K180" s="246">
        <f>ROUND(E180*J180,2)</f>
        <v>0</v>
      </c>
      <c r="L180" s="246">
        <v>21</v>
      </c>
      <c r="M180" s="246">
        <f>G180*(1+L180/100)</f>
        <v>0</v>
      </c>
      <c r="N180" s="244">
        <v>9.6299999999999997E-3</v>
      </c>
      <c r="O180" s="244">
        <f>ROUND(E180*N180,2)</f>
        <v>0.01</v>
      </c>
      <c r="P180" s="244">
        <v>0</v>
      </c>
      <c r="Q180" s="244">
        <f>ROUND(E180*P180,2)</f>
        <v>0</v>
      </c>
      <c r="R180" s="246" t="s">
        <v>246</v>
      </c>
      <c r="S180" s="246" t="s">
        <v>233</v>
      </c>
      <c r="T180" s="247" t="s">
        <v>233</v>
      </c>
      <c r="U180" s="224">
        <v>1.2170000000000001</v>
      </c>
      <c r="V180" s="224">
        <f>ROUND(E180*U180,2)</f>
        <v>1.22</v>
      </c>
      <c r="W180" s="224"/>
      <c r="X180" s="224" t="s">
        <v>157</v>
      </c>
      <c r="Y180" s="224" t="s">
        <v>158</v>
      </c>
      <c r="Z180" s="213"/>
      <c r="AA180" s="213"/>
      <c r="AB180" s="213"/>
      <c r="AC180" s="213"/>
      <c r="AD180" s="213"/>
      <c r="AE180" s="213"/>
      <c r="AF180" s="213"/>
      <c r="AG180" s="213" t="s">
        <v>234</v>
      </c>
      <c r="AH180" s="213"/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5">
      <c r="A181" s="241">
        <v>128</v>
      </c>
      <c r="B181" s="242" t="s">
        <v>525</v>
      </c>
      <c r="C181" s="250" t="s">
        <v>526</v>
      </c>
      <c r="D181" s="243" t="s">
        <v>243</v>
      </c>
      <c r="E181" s="244">
        <v>7</v>
      </c>
      <c r="F181" s="245"/>
      <c r="G181" s="246">
        <f>ROUND(E181*F181,2)</f>
        <v>0</v>
      </c>
      <c r="H181" s="245"/>
      <c r="I181" s="246">
        <f>ROUND(E181*H181,2)</f>
        <v>0</v>
      </c>
      <c r="J181" s="245"/>
      <c r="K181" s="246">
        <f>ROUND(E181*J181,2)</f>
        <v>0</v>
      </c>
      <c r="L181" s="246">
        <v>21</v>
      </c>
      <c r="M181" s="246">
        <f>G181*(1+L181/100)</f>
        <v>0</v>
      </c>
      <c r="N181" s="244">
        <v>6.62E-3</v>
      </c>
      <c r="O181" s="244">
        <f>ROUND(E181*N181,2)</f>
        <v>0.05</v>
      </c>
      <c r="P181" s="244">
        <v>0</v>
      </c>
      <c r="Q181" s="244">
        <f>ROUND(E181*P181,2)</f>
        <v>0</v>
      </c>
      <c r="R181" s="246" t="s">
        <v>246</v>
      </c>
      <c r="S181" s="246" t="s">
        <v>233</v>
      </c>
      <c r="T181" s="247" t="s">
        <v>233</v>
      </c>
      <c r="U181" s="224">
        <v>0.78</v>
      </c>
      <c r="V181" s="224">
        <f>ROUND(E181*U181,2)</f>
        <v>5.46</v>
      </c>
      <c r="W181" s="224"/>
      <c r="X181" s="224" t="s">
        <v>157</v>
      </c>
      <c r="Y181" s="224" t="s">
        <v>299</v>
      </c>
      <c r="Z181" s="213"/>
      <c r="AA181" s="213"/>
      <c r="AB181" s="213"/>
      <c r="AC181" s="213"/>
      <c r="AD181" s="213"/>
      <c r="AE181" s="213"/>
      <c r="AF181" s="213"/>
      <c r="AG181" s="213" t="s">
        <v>234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ht="20.399999999999999" outlineLevel="1" x14ac:dyDescent="0.25">
      <c r="A182" s="241">
        <v>129</v>
      </c>
      <c r="B182" s="242" t="s">
        <v>527</v>
      </c>
      <c r="C182" s="250" t="s">
        <v>528</v>
      </c>
      <c r="D182" s="243" t="s">
        <v>237</v>
      </c>
      <c r="E182" s="244">
        <v>6</v>
      </c>
      <c r="F182" s="245"/>
      <c r="G182" s="246">
        <f>ROUND(E182*F182,2)</f>
        <v>0</v>
      </c>
      <c r="H182" s="245"/>
      <c r="I182" s="246">
        <f>ROUND(E182*H182,2)</f>
        <v>0</v>
      </c>
      <c r="J182" s="245"/>
      <c r="K182" s="246">
        <f>ROUND(E182*J182,2)</f>
        <v>0</v>
      </c>
      <c r="L182" s="246">
        <v>21</v>
      </c>
      <c r="M182" s="246">
        <f>G182*(1+L182/100)</f>
        <v>0</v>
      </c>
      <c r="N182" s="244">
        <v>4.13E-3</v>
      </c>
      <c r="O182" s="244">
        <f>ROUND(E182*N182,2)</f>
        <v>0.02</v>
      </c>
      <c r="P182" s="244">
        <v>0</v>
      </c>
      <c r="Q182" s="244">
        <f>ROUND(E182*P182,2)</f>
        <v>0</v>
      </c>
      <c r="R182" s="246" t="s">
        <v>246</v>
      </c>
      <c r="S182" s="246" t="s">
        <v>233</v>
      </c>
      <c r="T182" s="247" t="s">
        <v>233</v>
      </c>
      <c r="U182" s="224">
        <v>0.151</v>
      </c>
      <c r="V182" s="224">
        <f>ROUND(E182*U182,2)</f>
        <v>0.91</v>
      </c>
      <c r="W182" s="224"/>
      <c r="X182" s="224" t="s">
        <v>157</v>
      </c>
      <c r="Y182" s="224" t="s">
        <v>158</v>
      </c>
      <c r="Z182" s="213"/>
      <c r="AA182" s="213"/>
      <c r="AB182" s="213"/>
      <c r="AC182" s="213"/>
      <c r="AD182" s="213"/>
      <c r="AE182" s="213"/>
      <c r="AF182" s="213"/>
      <c r="AG182" s="213" t="s">
        <v>234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ht="20.399999999999999" outlineLevel="1" x14ac:dyDescent="0.25">
      <c r="A183" s="241">
        <v>130</v>
      </c>
      <c r="B183" s="242" t="s">
        <v>529</v>
      </c>
      <c r="C183" s="250" t="s">
        <v>530</v>
      </c>
      <c r="D183" s="243" t="s">
        <v>237</v>
      </c>
      <c r="E183" s="244">
        <v>1</v>
      </c>
      <c r="F183" s="245"/>
      <c r="G183" s="246">
        <f>ROUND(E183*F183,2)</f>
        <v>0</v>
      </c>
      <c r="H183" s="245"/>
      <c r="I183" s="246">
        <f>ROUND(E183*H183,2)</f>
        <v>0</v>
      </c>
      <c r="J183" s="245"/>
      <c r="K183" s="246">
        <f>ROUND(E183*J183,2)</f>
        <v>0</v>
      </c>
      <c r="L183" s="246">
        <v>21</v>
      </c>
      <c r="M183" s="246">
        <f>G183*(1+L183/100)</f>
        <v>0</v>
      </c>
      <c r="N183" s="244">
        <v>2.2799999999999999E-3</v>
      </c>
      <c r="O183" s="244">
        <f>ROUND(E183*N183,2)</f>
        <v>0</v>
      </c>
      <c r="P183" s="244">
        <v>0</v>
      </c>
      <c r="Q183" s="244">
        <f>ROUND(E183*P183,2)</f>
        <v>0</v>
      </c>
      <c r="R183" s="246" t="s">
        <v>246</v>
      </c>
      <c r="S183" s="246" t="s">
        <v>233</v>
      </c>
      <c r="T183" s="247" t="s">
        <v>233</v>
      </c>
      <c r="U183" s="224">
        <v>0.151</v>
      </c>
      <c r="V183" s="224">
        <f>ROUND(E183*U183,2)</f>
        <v>0.15</v>
      </c>
      <c r="W183" s="224"/>
      <c r="X183" s="224" t="s">
        <v>157</v>
      </c>
      <c r="Y183" s="224" t="s">
        <v>158</v>
      </c>
      <c r="Z183" s="213"/>
      <c r="AA183" s="213"/>
      <c r="AB183" s="213"/>
      <c r="AC183" s="213"/>
      <c r="AD183" s="213"/>
      <c r="AE183" s="213"/>
      <c r="AF183" s="213"/>
      <c r="AG183" s="213" t="s">
        <v>234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outlineLevel="1" x14ac:dyDescent="0.25">
      <c r="A184" s="241">
        <v>131</v>
      </c>
      <c r="B184" s="242" t="s">
        <v>531</v>
      </c>
      <c r="C184" s="250" t="s">
        <v>532</v>
      </c>
      <c r="D184" s="243" t="s">
        <v>237</v>
      </c>
      <c r="E184" s="244">
        <v>3</v>
      </c>
      <c r="F184" s="245"/>
      <c r="G184" s="246">
        <f>ROUND(E184*F184,2)</f>
        <v>0</v>
      </c>
      <c r="H184" s="245"/>
      <c r="I184" s="246">
        <f>ROUND(E184*H184,2)</f>
        <v>0</v>
      </c>
      <c r="J184" s="245"/>
      <c r="K184" s="246">
        <f>ROUND(E184*J184,2)</f>
        <v>0</v>
      </c>
      <c r="L184" s="246">
        <v>21</v>
      </c>
      <c r="M184" s="246">
        <f>G184*(1+L184/100)</f>
        <v>0</v>
      </c>
      <c r="N184" s="244">
        <v>0</v>
      </c>
      <c r="O184" s="244">
        <f>ROUND(E184*N184,2)</f>
        <v>0</v>
      </c>
      <c r="P184" s="244">
        <v>0</v>
      </c>
      <c r="Q184" s="244">
        <f>ROUND(E184*P184,2)</f>
        <v>0</v>
      </c>
      <c r="R184" s="246" t="s">
        <v>246</v>
      </c>
      <c r="S184" s="246" t="s">
        <v>233</v>
      </c>
      <c r="T184" s="247" t="s">
        <v>233</v>
      </c>
      <c r="U184" s="224">
        <v>5.0999999999999997E-2</v>
      </c>
      <c r="V184" s="224">
        <f>ROUND(E184*U184,2)</f>
        <v>0.15</v>
      </c>
      <c r="W184" s="224"/>
      <c r="X184" s="224" t="s">
        <v>157</v>
      </c>
      <c r="Y184" s="224" t="s">
        <v>158</v>
      </c>
      <c r="Z184" s="213"/>
      <c r="AA184" s="213"/>
      <c r="AB184" s="213"/>
      <c r="AC184" s="213"/>
      <c r="AD184" s="213"/>
      <c r="AE184" s="213"/>
      <c r="AF184" s="213"/>
      <c r="AG184" s="213" t="s">
        <v>234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5">
      <c r="A185" s="241">
        <v>132</v>
      </c>
      <c r="B185" s="242" t="s">
        <v>533</v>
      </c>
      <c r="C185" s="250" t="s">
        <v>534</v>
      </c>
      <c r="D185" s="243" t="s">
        <v>237</v>
      </c>
      <c r="E185" s="244">
        <v>3</v>
      </c>
      <c r="F185" s="245"/>
      <c r="G185" s="246">
        <f>ROUND(E185*F185,2)</f>
        <v>0</v>
      </c>
      <c r="H185" s="245"/>
      <c r="I185" s="246">
        <f>ROUND(E185*H185,2)</f>
        <v>0</v>
      </c>
      <c r="J185" s="245"/>
      <c r="K185" s="246">
        <f>ROUND(E185*J185,2)</f>
        <v>0</v>
      </c>
      <c r="L185" s="246">
        <v>21</v>
      </c>
      <c r="M185" s="246">
        <f>G185*(1+L185/100)</f>
        <v>0</v>
      </c>
      <c r="N185" s="244">
        <v>0</v>
      </c>
      <c r="O185" s="244">
        <f>ROUND(E185*N185,2)</f>
        <v>0</v>
      </c>
      <c r="P185" s="244">
        <v>0</v>
      </c>
      <c r="Q185" s="244">
        <f>ROUND(E185*P185,2)</f>
        <v>0</v>
      </c>
      <c r="R185" s="246" t="s">
        <v>246</v>
      </c>
      <c r="S185" s="246" t="s">
        <v>233</v>
      </c>
      <c r="T185" s="247" t="s">
        <v>233</v>
      </c>
      <c r="U185" s="224">
        <v>0.16500000000000001</v>
      </c>
      <c r="V185" s="224">
        <f>ROUND(E185*U185,2)</f>
        <v>0.5</v>
      </c>
      <c r="W185" s="224"/>
      <c r="X185" s="224" t="s">
        <v>157</v>
      </c>
      <c r="Y185" s="224" t="s">
        <v>158</v>
      </c>
      <c r="Z185" s="213"/>
      <c r="AA185" s="213"/>
      <c r="AB185" s="213"/>
      <c r="AC185" s="213"/>
      <c r="AD185" s="213"/>
      <c r="AE185" s="213"/>
      <c r="AF185" s="213"/>
      <c r="AG185" s="213" t="s">
        <v>234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5">
      <c r="A186" s="241">
        <v>133</v>
      </c>
      <c r="B186" s="242" t="s">
        <v>535</v>
      </c>
      <c r="C186" s="250" t="s">
        <v>536</v>
      </c>
      <c r="D186" s="243" t="s">
        <v>237</v>
      </c>
      <c r="E186" s="244">
        <v>5</v>
      </c>
      <c r="F186" s="245"/>
      <c r="G186" s="246">
        <f>ROUND(E186*F186,2)</f>
        <v>0</v>
      </c>
      <c r="H186" s="245"/>
      <c r="I186" s="246">
        <f>ROUND(E186*H186,2)</f>
        <v>0</v>
      </c>
      <c r="J186" s="245"/>
      <c r="K186" s="246">
        <f>ROUND(E186*J186,2)</f>
        <v>0</v>
      </c>
      <c r="L186" s="246">
        <v>21</v>
      </c>
      <c r="M186" s="246">
        <f>G186*(1+L186/100)</f>
        <v>0</v>
      </c>
      <c r="N186" s="244">
        <v>0</v>
      </c>
      <c r="O186" s="244">
        <f>ROUND(E186*N186,2)</f>
        <v>0</v>
      </c>
      <c r="P186" s="244">
        <v>0</v>
      </c>
      <c r="Q186" s="244">
        <f>ROUND(E186*P186,2)</f>
        <v>0</v>
      </c>
      <c r="R186" s="246" t="s">
        <v>246</v>
      </c>
      <c r="S186" s="246" t="s">
        <v>233</v>
      </c>
      <c r="T186" s="247" t="s">
        <v>233</v>
      </c>
      <c r="U186" s="224">
        <v>0.35</v>
      </c>
      <c r="V186" s="224">
        <f>ROUND(E186*U186,2)</f>
        <v>1.75</v>
      </c>
      <c r="W186" s="224"/>
      <c r="X186" s="224" t="s">
        <v>157</v>
      </c>
      <c r="Y186" s="224" t="s">
        <v>158</v>
      </c>
      <c r="Z186" s="213"/>
      <c r="AA186" s="213"/>
      <c r="AB186" s="213"/>
      <c r="AC186" s="213"/>
      <c r="AD186" s="213"/>
      <c r="AE186" s="213"/>
      <c r="AF186" s="213"/>
      <c r="AG186" s="213" t="s">
        <v>234</v>
      </c>
      <c r="AH186" s="213"/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5">
      <c r="A187" s="241">
        <v>134</v>
      </c>
      <c r="B187" s="242" t="s">
        <v>537</v>
      </c>
      <c r="C187" s="250" t="s">
        <v>538</v>
      </c>
      <c r="D187" s="243" t="s">
        <v>237</v>
      </c>
      <c r="E187" s="244">
        <v>3</v>
      </c>
      <c r="F187" s="245"/>
      <c r="G187" s="246">
        <f>ROUND(E187*F187,2)</f>
        <v>0</v>
      </c>
      <c r="H187" s="245"/>
      <c r="I187" s="246">
        <f>ROUND(E187*H187,2)</f>
        <v>0</v>
      </c>
      <c r="J187" s="245"/>
      <c r="K187" s="246">
        <f>ROUND(E187*J187,2)</f>
        <v>0</v>
      </c>
      <c r="L187" s="246">
        <v>21</v>
      </c>
      <c r="M187" s="246">
        <f>G187*(1+L187/100)</f>
        <v>0</v>
      </c>
      <c r="N187" s="244">
        <v>8.0000000000000004E-4</v>
      </c>
      <c r="O187" s="244">
        <f>ROUND(E187*N187,2)</f>
        <v>0</v>
      </c>
      <c r="P187" s="244">
        <v>0</v>
      </c>
      <c r="Q187" s="244">
        <f>ROUND(E187*P187,2)</f>
        <v>0</v>
      </c>
      <c r="R187" s="246" t="s">
        <v>246</v>
      </c>
      <c r="S187" s="246" t="s">
        <v>233</v>
      </c>
      <c r="T187" s="247" t="s">
        <v>233</v>
      </c>
      <c r="U187" s="224">
        <v>6.2E-2</v>
      </c>
      <c r="V187" s="224">
        <f>ROUND(E187*U187,2)</f>
        <v>0.19</v>
      </c>
      <c r="W187" s="224"/>
      <c r="X187" s="224" t="s">
        <v>157</v>
      </c>
      <c r="Y187" s="224" t="s">
        <v>158</v>
      </c>
      <c r="Z187" s="213"/>
      <c r="AA187" s="213"/>
      <c r="AB187" s="213"/>
      <c r="AC187" s="213"/>
      <c r="AD187" s="213"/>
      <c r="AE187" s="213"/>
      <c r="AF187" s="213"/>
      <c r="AG187" s="213" t="s">
        <v>234</v>
      </c>
      <c r="AH187" s="213"/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5">
      <c r="A188" s="241">
        <v>135</v>
      </c>
      <c r="B188" s="242" t="s">
        <v>539</v>
      </c>
      <c r="C188" s="250" t="s">
        <v>540</v>
      </c>
      <c r="D188" s="243" t="s">
        <v>237</v>
      </c>
      <c r="E188" s="244">
        <v>3</v>
      </c>
      <c r="F188" s="245"/>
      <c r="G188" s="246">
        <f>ROUND(E188*F188,2)</f>
        <v>0</v>
      </c>
      <c r="H188" s="245"/>
      <c r="I188" s="246">
        <f>ROUND(E188*H188,2)</f>
        <v>0</v>
      </c>
      <c r="J188" s="245"/>
      <c r="K188" s="246">
        <f>ROUND(E188*J188,2)</f>
        <v>0</v>
      </c>
      <c r="L188" s="246">
        <v>21</v>
      </c>
      <c r="M188" s="246">
        <f>G188*(1+L188/100)</f>
        <v>0</v>
      </c>
      <c r="N188" s="244">
        <v>1.8000000000000001E-4</v>
      </c>
      <c r="O188" s="244">
        <f>ROUND(E188*N188,2)</f>
        <v>0</v>
      </c>
      <c r="P188" s="244">
        <v>0</v>
      </c>
      <c r="Q188" s="244">
        <f>ROUND(E188*P188,2)</f>
        <v>0</v>
      </c>
      <c r="R188" s="246" t="s">
        <v>246</v>
      </c>
      <c r="S188" s="246" t="s">
        <v>233</v>
      </c>
      <c r="T188" s="247" t="s">
        <v>233</v>
      </c>
      <c r="U188" s="224">
        <v>0.16500000000000001</v>
      </c>
      <c r="V188" s="224">
        <f>ROUND(E188*U188,2)</f>
        <v>0.5</v>
      </c>
      <c r="W188" s="224"/>
      <c r="X188" s="224" t="s">
        <v>157</v>
      </c>
      <c r="Y188" s="224" t="s">
        <v>158</v>
      </c>
      <c r="Z188" s="213"/>
      <c r="AA188" s="213"/>
      <c r="AB188" s="213"/>
      <c r="AC188" s="213"/>
      <c r="AD188" s="213"/>
      <c r="AE188" s="213"/>
      <c r="AF188" s="213"/>
      <c r="AG188" s="213" t="s">
        <v>234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5">
      <c r="A189" s="241">
        <v>136</v>
      </c>
      <c r="B189" s="242" t="s">
        <v>541</v>
      </c>
      <c r="C189" s="250" t="s">
        <v>542</v>
      </c>
      <c r="D189" s="243" t="s">
        <v>237</v>
      </c>
      <c r="E189" s="244">
        <v>5</v>
      </c>
      <c r="F189" s="245"/>
      <c r="G189" s="246">
        <f>ROUND(E189*F189,2)</f>
        <v>0</v>
      </c>
      <c r="H189" s="245"/>
      <c r="I189" s="246">
        <f>ROUND(E189*H189,2)</f>
        <v>0</v>
      </c>
      <c r="J189" s="245"/>
      <c r="K189" s="246">
        <f>ROUND(E189*J189,2)</f>
        <v>0</v>
      </c>
      <c r="L189" s="246">
        <v>21</v>
      </c>
      <c r="M189" s="246">
        <f>G189*(1+L189/100)</f>
        <v>0</v>
      </c>
      <c r="N189" s="244">
        <v>1.0399999999999999E-3</v>
      </c>
      <c r="O189" s="244">
        <f>ROUND(E189*N189,2)</f>
        <v>0.01</v>
      </c>
      <c r="P189" s="244">
        <v>0</v>
      </c>
      <c r="Q189" s="244">
        <f>ROUND(E189*P189,2)</f>
        <v>0</v>
      </c>
      <c r="R189" s="246" t="s">
        <v>246</v>
      </c>
      <c r="S189" s="246" t="s">
        <v>233</v>
      </c>
      <c r="T189" s="247" t="s">
        <v>233</v>
      </c>
      <c r="U189" s="224">
        <v>0.35099999999999998</v>
      </c>
      <c r="V189" s="224">
        <f>ROUND(E189*U189,2)</f>
        <v>1.76</v>
      </c>
      <c r="W189" s="224"/>
      <c r="X189" s="224" t="s">
        <v>157</v>
      </c>
      <c r="Y189" s="224" t="s">
        <v>158</v>
      </c>
      <c r="Z189" s="213"/>
      <c r="AA189" s="213"/>
      <c r="AB189" s="213"/>
      <c r="AC189" s="213"/>
      <c r="AD189" s="213"/>
      <c r="AE189" s="213"/>
      <c r="AF189" s="213"/>
      <c r="AG189" s="213" t="s">
        <v>234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5">
      <c r="A190" s="241">
        <v>137</v>
      </c>
      <c r="B190" s="242" t="s">
        <v>543</v>
      </c>
      <c r="C190" s="250" t="s">
        <v>544</v>
      </c>
      <c r="D190" s="243" t="s">
        <v>237</v>
      </c>
      <c r="E190" s="244">
        <v>5</v>
      </c>
      <c r="F190" s="245"/>
      <c r="G190" s="246">
        <f>ROUND(E190*F190,2)</f>
        <v>0</v>
      </c>
      <c r="H190" s="245"/>
      <c r="I190" s="246">
        <f>ROUND(E190*H190,2)</f>
        <v>0</v>
      </c>
      <c r="J190" s="245"/>
      <c r="K190" s="246">
        <f>ROUND(E190*J190,2)</f>
        <v>0</v>
      </c>
      <c r="L190" s="246">
        <v>21</v>
      </c>
      <c r="M190" s="246">
        <f>G190*(1+L190/100)</f>
        <v>0</v>
      </c>
      <c r="N190" s="244">
        <v>1.3999999999999999E-4</v>
      </c>
      <c r="O190" s="244">
        <f>ROUND(E190*N190,2)</f>
        <v>0</v>
      </c>
      <c r="P190" s="244">
        <v>0</v>
      </c>
      <c r="Q190" s="244">
        <f>ROUND(E190*P190,2)</f>
        <v>0</v>
      </c>
      <c r="R190" s="246" t="s">
        <v>246</v>
      </c>
      <c r="S190" s="246" t="s">
        <v>233</v>
      </c>
      <c r="T190" s="247" t="s">
        <v>233</v>
      </c>
      <c r="U190" s="224">
        <v>8.2000000000000003E-2</v>
      </c>
      <c r="V190" s="224">
        <f>ROUND(E190*U190,2)</f>
        <v>0.41</v>
      </c>
      <c r="W190" s="224"/>
      <c r="X190" s="224" t="s">
        <v>157</v>
      </c>
      <c r="Y190" s="224" t="s">
        <v>158</v>
      </c>
      <c r="Z190" s="213"/>
      <c r="AA190" s="213"/>
      <c r="AB190" s="213"/>
      <c r="AC190" s="213"/>
      <c r="AD190" s="213"/>
      <c r="AE190" s="213"/>
      <c r="AF190" s="213"/>
      <c r="AG190" s="213" t="s">
        <v>234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5">
      <c r="A191" s="241">
        <v>138</v>
      </c>
      <c r="B191" s="242" t="s">
        <v>545</v>
      </c>
      <c r="C191" s="250" t="s">
        <v>546</v>
      </c>
      <c r="D191" s="243" t="s">
        <v>237</v>
      </c>
      <c r="E191" s="244">
        <v>1</v>
      </c>
      <c r="F191" s="245"/>
      <c r="G191" s="246">
        <f>ROUND(E191*F191,2)</f>
        <v>0</v>
      </c>
      <c r="H191" s="245"/>
      <c r="I191" s="246">
        <f>ROUND(E191*H191,2)</f>
        <v>0</v>
      </c>
      <c r="J191" s="245"/>
      <c r="K191" s="246">
        <f>ROUND(E191*J191,2)</f>
        <v>0</v>
      </c>
      <c r="L191" s="246">
        <v>21</v>
      </c>
      <c r="M191" s="246">
        <f>G191*(1+L191/100)</f>
        <v>0</v>
      </c>
      <c r="N191" s="244">
        <v>7.5000000000000002E-4</v>
      </c>
      <c r="O191" s="244">
        <f>ROUND(E191*N191,2)</f>
        <v>0</v>
      </c>
      <c r="P191" s="244">
        <v>0</v>
      </c>
      <c r="Q191" s="244">
        <f>ROUND(E191*P191,2)</f>
        <v>0</v>
      </c>
      <c r="R191" s="246" t="s">
        <v>246</v>
      </c>
      <c r="S191" s="246" t="s">
        <v>233</v>
      </c>
      <c r="T191" s="247" t="s">
        <v>233</v>
      </c>
      <c r="U191" s="224">
        <v>0.20599999999999999</v>
      </c>
      <c r="V191" s="224">
        <f>ROUND(E191*U191,2)</f>
        <v>0.21</v>
      </c>
      <c r="W191" s="224"/>
      <c r="X191" s="224" t="s">
        <v>157</v>
      </c>
      <c r="Y191" s="224" t="s">
        <v>158</v>
      </c>
      <c r="Z191" s="213"/>
      <c r="AA191" s="213"/>
      <c r="AB191" s="213"/>
      <c r="AC191" s="213"/>
      <c r="AD191" s="213"/>
      <c r="AE191" s="213"/>
      <c r="AF191" s="213"/>
      <c r="AG191" s="213" t="s">
        <v>234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5">
      <c r="A192" s="241">
        <v>139</v>
      </c>
      <c r="B192" s="242" t="s">
        <v>547</v>
      </c>
      <c r="C192" s="250" t="s">
        <v>548</v>
      </c>
      <c r="D192" s="243" t="s">
        <v>237</v>
      </c>
      <c r="E192" s="244">
        <v>4</v>
      </c>
      <c r="F192" s="245"/>
      <c r="G192" s="246">
        <f>ROUND(E192*F192,2)</f>
        <v>0</v>
      </c>
      <c r="H192" s="245"/>
      <c r="I192" s="246">
        <f>ROUND(E192*H192,2)</f>
        <v>0</v>
      </c>
      <c r="J192" s="245"/>
      <c r="K192" s="246">
        <f>ROUND(E192*J192,2)</f>
        <v>0</v>
      </c>
      <c r="L192" s="246">
        <v>21</v>
      </c>
      <c r="M192" s="246">
        <f>G192*(1+L192/100)</f>
        <v>0</v>
      </c>
      <c r="N192" s="244">
        <v>2.7E-4</v>
      </c>
      <c r="O192" s="244">
        <f>ROUND(E192*N192,2)</f>
        <v>0</v>
      </c>
      <c r="P192" s="244">
        <v>0</v>
      </c>
      <c r="Q192" s="244">
        <f>ROUND(E192*P192,2)</f>
        <v>0</v>
      </c>
      <c r="R192" s="246" t="s">
        <v>246</v>
      </c>
      <c r="S192" s="246" t="s">
        <v>233</v>
      </c>
      <c r="T192" s="247" t="s">
        <v>233</v>
      </c>
      <c r="U192" s="224">
        <v>0.38100000000000001</v>
      </c>
      <c r="V192" s="224">
        <f>ROUND(E192*U192,2)</f>
        <v>1.52</v>
      </c>
      <c r="W192" s="224"/>
      <c r="X192" s="224" t="s">
        <v>157</v>
      </c>
      <c r="Y192" s="224" t="s">
        <v>158</v>
      </c>
      <c r="Z192" s="213"/>
      <c r="AA192" s="213"/>
      <c r="AB192" s="213"/>
      <c r="AC192" s="213"/>
      <c r="AD192" s="213"/>
      <c r="AE192" s="213"/>
      <c r="AF192" s="213"/>
      <c r="AG192" s="213" t="s">
        <v>234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5">
      <c r="A193" s="241">
        <v>140</v>
      </c>
      <c r="B193" s="242" t="s">
        <v>549</v>
      </c>
      <c r="C193" s="250" t="s">
        <v>550</v>
      </c>
      <c r="D193" s="243" t="s">
        <v>237</v>
      </c>
      <c r="E193" s="244">
        <v>3</v>
      </c>
      <c r="F193" s="245"/>
      <c r="G193" s="246">
        <f>ROUND(E193*F193,2)</f>
        <v>0</v>
      </c>
      <c r="H193" s="245"/>
      <c r="I193" s="246">
        <f>ROUND(E193*H193,2)</f>
        <v>0</v>
      </c>
      <c r="J193" s="245"/>
      <c r="K193" s="246">
        <f>ROUND(E193*J193,2)</f>
        <v>0</v>
      </c>
      <c r="L193" s="246">
        <v>21</v>
      </c>
      <c r="M193" s="246">
        <f>G193*(1+L193/100)</f>
        <v>0</v>
      </c>
      <c r="N193" s="244">
        <v>2.4000000000000001E-4</v>
      </c>
      <c r="O193" s="244">
        <f>ROUND(E193*N193,2)</f>
        <v>0</v>
      </c>
      <c r="P193" s="244">
        <v>0</v>
      </c>
      <c r="Q193" s="244">
        <f>ROUND(E193*P193,2)</f>
        <v>0</v>
      </c>
      <c r="R193" s="246" t="s">
        <v>246</v>
      </c>
      <c r="S193" s="246" t="s">
        <v>233</v>
      </c>
      <c r="T193" s="247" t="s">
        <v>233</v>
      </c>
      <c r="U193" s="224">
        <v>0.27800000000000002</v>
      </c>
      <c r="V193" s="224">
        <f>ROUND(E193*U193,2)</f>
        <v>0.83</v>
      </c>
      <c r="W193" s="224"/>
      <c r="X193" s="224" t="s">
        <v>157</v>
      </c>
      <c r="Y193" s="224" t="s">
        <v>158</v>
      </c>
      <c r="Z193" s="213"/>
      <c r="AA193" s="213"/>
      <c r="AB193" s="213"/>
      <c r="AC193" s="213"/>
      <c r="AD193" s="213"/>
      <c r="AE193" s="213"/>
      <c r="AF193" s="213"/>
      <c r="AG193" s="213" t="s">
        <v>234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5">
      <c r="A194" s="241">
        <v>141</v>
      </c>
      <c r="B194" s="242" t="s">
        <v>551</v>
      </c>
      <c r="C194" s="250" t="s">
        <v>552</v>
      </c>
      <c r="D194" s="243" t="s">
        <v>237</v>
      </c>
      <c r="E194" s="244">
        <v>2</v>
      </c>
      <c r="F194" s="245"/>
      <c r="G194" s="246">
        <f>ROUND(E194*F194,2)</f>
        <v>0</v>
      </c>
      <c r="H194" s="245"/>
      <c r="I194" s="246">
        <f>ROUND(E194*H194,2)</f>
        <v>0</v>
      </c>
      <c r="J194" s="245"/>
      <c r="K194" s="246">
        <f>ROUND(E194*J194,2)</f>
        <v>0</v>
      </c>
      <c r="L194" s="246">
        <v>21</v>
      </c>
      <c r="M194" s="246">
        <f>G194*(1+L194/100)</f>
        <v>0</v>
      </c>
      <c r="N194" s="244">
        <v>2.5699999999999998E-3</v>
      </c>
      <c r="O194" s="244">
        <f>ROUND(E194*N194,2)</f>
        <v>0.01</v>
      </c>
      <c r="P194" s="244">
        <v>0</v>
      </c>
      <c r="Q194" s="244">
        <f>ROUND(E194*P194,2)</f>
        <v>0</v>
      </c>
      <c r="R194" s="246"/>
      <c r="S194" s="246" t="s">
        <v>155</v>
      </c>
      <c r="T194" s="247" t="s">
        <v>233</v>
      </c>
      <c r="U194" s="224">
        <v>0.433</v>
      </c>
      <c r="V194" s="224">
        <f>ROUND(E194*U194,2)</f>
        <v>0.87</v>
      </c>
      <c r="W194" s="224"/>
      <c r="X194" s="224" t="s">
        <v>157</v>
      </c>
      <c r="Y194" s="224" t="s">
        <v>158</v>
      </c>
      <c r="Z194" s="213"/>
      <c r="AA194" s="213"/>
      <c r="AB194" s="213"/>
      <c r="AC194" s="213"/>
      <c r="AD194" s="213"/>
      <c r="AE194" s="213"/>
      <c r="AF194" s="213"/>
      <c r="AG194" s="213" t="s">
        <v>234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5">
      <c r="A195" s="241">
        <v>142</v>
      </c>
      <c r="B195" s="242" t="s">
        <v>553</v>
      </c>
      <c r="C195" s="250" t="s">
        <v>554</v>
      </c>
      <c r="D195" s="243" t="s">
        <v>237</v>
      </c>
      <c r="E195" s="244">
        <v>1</v>
      </c>
      <c r="F195" s="245"/>
      <c r="G195" s="246">
        <f>ROUND(E195*F195,2)</f>
        <v>0</v>
      </c>
      <c r="H195" s="245"/>
      <c r="I195" s="246">
        <f>ROUND(E195*H195,2)</f>
        <v>0</v>
      </c>
      <c r="J195" s="245"/>
      <c r="K195" s="246">
        <f>ROUND(E195*J195,2)</f>
        <v>0</v>
      </c>
      <c r="L195" s="246">
        <v>21</v>
      </c>
      <c r="M195" s="246">
        <f>G195*(1+L195/100)</f>
        <v>0</v>
      </c>
      <c r="N195" s="244">
        <v>4.0000000000000002E-4</v>
      </c>
      <c r="O195" s="244">
        <f>ROUND(E195*N195,2)</f>
        <v>0</v>
      </c>
      <c r="P195" s="244">
        <v>0</v>
      </c>
      <c r="Q195" s="244">
        <f>ROUND(E195*P195,2)</f>
        <v>0</v>
      </c>
      <c r="R195" s="246" t="s">
        <v>292</v>
      </c>
      <c r="S195" s="246" t="s">
        <v>233</v>
      </c>
      <c r="T195" s="247" t="s">
        <v>233</v>
      </c>
      <c r="U195" s="224">
        <v>0</v>
      </c>
      <c r="V195" s="224">
        <f>ROUND(E195*U195,2)</f>
        <v>0</v>
      </c>
      <c r="W195" s="224"/>
      <c r="X195" s="224" t="s">
        <v>293</v>
      </c>
      <c r="Y195" s="224" t="s">
        <v>158</v>
      </c>
      <c r="Z195" s="213"/>
      <c r="AA195" s="213"/>
      <c r="AB195" s="213"/>
      <c r="AC195" s="213"/>
      <c r="AD195" s="213"/>
      <c r="AE195" s="213"/>
      <c r="AF195" s="213"/>
      <c r="AG195" s="213" t="s">
        <v>294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5">
      <c r="A196" s="234">
        <v>143</v>
      </c>
      <c r="B196" s="235" t="s">
        <v>555</v>
      </c>
      <c r="C196" s="251" t="s">
        <v>556</v>
      </c>
      <c r="D196" s="236" t="s">
        <v>154</v>
      </c>
      <c r="E196" s="237">
        <v>1</v>
      </c>
      <c r="F196" s="238"/>
      <c r="G196" s="239">
        <f>ROUND(E196*F196,2)</f>
        <v>0</v>
      </c>
      <c r="H196" s="238"/>
      <c r="I196" s="239">
        <f>ROUND(E196*H196,2)</f>
        <v>0</v>
      </c>
      <c r="J196" s="238"/>
      <c r="K196" s="239">
        <f>ROUND(E196*J196,2)</f>
        <v>0</v>
      </c>
      <c r="L196" s="239">
        <v>21</v>
      </c>
      <c r="M196" s="239">
        <f>G196*(1+L196/100)</f>
        <v>0</v>
      </c>
      <c r="N196" s="237">
        <v>0</v>
      </c>
      <c r="O196" s="237">
        <f>ROUND(E196*N196,2)</f>
        <v>0</v>
      </c>
      <c r="P196" s="237">
        <v>0</v>
      </c>
      <c r="Q196" s="237">
        <f>ROUND(E196*P196,2)</f>
        <v>0</v>
      </c>
      <c r="R196" s="239"/>
      <c r="S196" s="239" t="s">
        <v>155</v>
      </c>
      <c r="T196" s="240" t="s">
        <v>156</v>
      </c>
      <c r="U196" s="224">
        <v>0</v>
      </c>
      <c r="V196" s="224">
        <f>ROUND(E196*U196,2)</f>
        <v>0</v>
      </c>
      <c r="W196" s="224"/>
      <c r="X196" s="224" t="s">
        <v>293</v>
      </c>
      <c r="Y196" s="224" t="s">
        <v>158</v>
      </c>
      <c r="Z196" s="213"/>
      <c r="AA196" s="213"/>
      <c r="AB196" s="213"/>
      <c r="AC196" s="213"/>
      <c r="AD196" s="213"/>
      <c r="AE196" s="213"/>
      <c r="AF196" s="213"/>
      <c r="AG196" s="213" t="s">
        <v>294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5">
      <c r="A197" s="220">
        <v>144</v>
      </c>
      <c r="B197" s="221" t="s">
        <v>557</v>
      </c>
      <c r="C197" s="261" t="s">
        <v>558</v>
      </c>
      <c r="D197" s="222" t="s">
        <v>0</v>
      </c>
      <c r="E197" s="256"/>
      <c r="F197" s="225"/>
      <c r="G197" s="224">
        <f>ROUND(E197*F197,2)</f>
        <v>0</v>
      </c>
      <c r="H197" s="225"/>
      <c r="I197" s="224">
        <f>ROUND(E197*H197,2)</f>
        <v>0</v>
      </c>
      <c r="J197" s="225"/>
      <c r="K197" s="224">
        <f>ROUND(E197*J197,2)</f>
        <v>0</v>
      </c>
      <c r="L197" s="224">
        <v>21</v>
      </c>
      <c r="M197" s="224">
        <f>G197*(1+L197/100)</f>
        <v>0</v>
      </c>
      <c r="N197" s="223">
        <v>0</v>
      </c>
      <c r="O197" s="223">
        <f>ROUND(E197*N197,2)</f>
        <v>0</v>
      </c>
      <c r="P197" s="223">
        <v>0</v>
      </c>
      <c r="Q197" s="223">
        <f>ROUND(E197*P197,2)</f>
        <v>0</v>
      </c>
      <c r="R197" s="224" t="s">
        <v>246</v>
      </c>
      <c r="S197" s="224" t="s">
        <v>233</v>
      </c>
      <c r="T197" s="224" t="s">
        <v>233</v>
      </c>
      <c r="U197" s="224">
        <v>0</v>
      </c>
      <c r="V197" s="224">
        <f>ROUND(E197*U197,2)</f>
        <v>0</v>
      </c>
      <c r="W197" s="224"/>
      <c r="X197" s="224" t="s">
        <v>303</v>
      </c>
      <c r="Y197" s="224" t="s">
        <v>158</v>
      </c>
      <c r="Z197" s="213"/>
      <c r="AA197" s="213"/>
      <c r="AB197" s="213"/>
      <c r="AC197" s="213"/>
      <c r="AD197" s="213"/>
      <c r="AE197" s="213"/>
      <c r="AF197" s="213"/>
      <c r="AG197" s="213" t="s">
        <v>304</v>
      </c>
      <c r="AH197" s="213"/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x14ac:dyDescent="0.25">
      <c r="A198" s="227" t="s">
        <v>150</v>
      </c>
      <c r="B198" s="228" t="s">
        <v>114</v>
      </c>
      <c r="C198" s="249" t="s">
        <v>115</v>
      </c>
      <c r="D198" s="229"/>
      <c r="E198" s="230"/>
      <c r="F198" s="231"/>
      <c r="G198" s="231">
        <f>SUMIF(AG199:AG204,"&lt;&gt;NOR",G199:G204)</f>
        <v>0</v>
      </c>
      <c r="H198" s="231"/>
      <c r="I198" s="231">
        <f>SUM(I199:I204)</f>
        <v>0</v>
      </c>
      <c r="J198" s="231"/>
      <c r="K198" s="231">
        <f>SUM(K199:K204)</f>
        <v>0</v>
      </c>
      <c r="L198" s="231"/>
      <c r="M198" s="231">
        <f>SUM(M199:M204)</f>
        <v>0</v>
      </c>
      <c r="N198" s="230"/>
      <c r="O198" s="230">
        <f>SUM(O199:O204)</f>
        <v>0.05</v>
      </c>
      <c r="P198" s="230"/>
      <c r="Q198" s="230">
        <f>SUM(Q199:Q204)</f>
        <v>0</v>
      </c>
      <c r="R198" s="231"/>
      <c r="S198" s="231"/>
      <c r="T198" s="232"/>
      <c r="U198" s="226"/>
      <c r="V198" s="226">
        <f>SUM(V199:V204)</f>
        <v>8.89</v>
      </c>
      <c r="W198" s="226"/>
      <c r="X198" s="226"/>
      <c r="Y198" s="226"/>
      <c r="AG198" t="s">
        <v>151</v>
      </c>
    </row>
    <row r="199" spans="1:60" outlineLevel="1" x14ac:dyDescent="0.25">
      <c r="A199" s="241">
        <v>145</v>
      </c>
      <c r="B199" s="242" t="s">
        <v>559</v>
      </c>
      <c r="C199" s="250" t="s">
        <v>560</v>
      </c>
      <c r="D199" s="243" t="s">
        <v>561</v>
      </c>
      <c r="E199" s="244">
        <v>15</v>
      </c>
      <c r="F199" s="245"/>
      <c r="G199" s="246">
        <f>ROUND(E199*F199,2)</f>
        <v>0</v>
      </c>
      <c r="H199" s="245"/>
      <c r="I199" s="246">
        <f>ROUND(E199*H199,2)</f>
        <v>0</v>
      </c>
      <c r="J199" s="245"/>
      <c r="K199" s="246">
        <f>ROUND(E199*J199,2)</f>
        <v>0</v>
      </c>
      <c r="L199" s="246">
        <v>21</v>
      </c>
      <c r="M199" s="246">
        <f>G199*(1+L199/100)</f>
        <v>0</v>
      </c>
      <c r="N199" s="244">
        <v>6.0000000000000002E-5</v>
      </c>
      <c r="O199" s="244">
        <f>ROUND(E199*N199,2)</f>
        <v>0</v>
      </c>
      <c r="P199" s="244">
        <v>0</v>
      </c>
      <c r="Q199" s="244">
        <f>ROUND(E199*P199,2)</f>
        <v>0</v>
      </c>
      <c r="R199" s="246" t="s">
        <v>562</v>
      </c>
      <c r="S199" s="246" t="s">
        <v>233</v>
      </c>
      <c r="T199" s="247" t="s">
        <v>233</v>
      </c>
      <c r="U199" s="224">
        <v>0.42599999999999999</v>
      </c>
      <c r="V199" s="224">
        <f>ROUND(E199*U199,2)</f>
        <v>6.39</v>
      </c>
      <c r="W199" s="224"/>
      <c r="X199" s="224" t="s">
        <v>157</v>
      </c>
      <c r="Y199" s="224" t="s">
        <v>158</v>
      </c>
      <c r="Z199" s="213"/>
      <c r="AA199" s="213"/>
      <c r="AB199" s="213"/>
      <c r="AC199" s="213"/>
      <c r="AD199" s="213"/>
      <c r="AE199" s="213"/>
      <c r="AF199" s="213"/>
      <c r="AG199" s="213" t="s">
        <v>234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5">
      <c r="A200" s="241">
        <v>146</v>
      </c>
      <c r="B200" s="242" t="s">
        <v>563</v>
      </c>
      <c r="C200" s="250" t="s">
        <v>564</v>
      </c>
      <c r="D200" s="243" t="s">
        <v>561</v>
      </c>
      <c r="E200" s="244">
        <v>25</v>
      </c>
      <c r="F200" s="245"/>
      <c r="G200" s="246">
        <f>ROUND(E200*F200,2)</f>
        <v>0</v>
      </c>
      <c r="H200" s="245"/>
      <c r="I200" s="246">
        <f>ROUND(E200*H200,2)</f>
        <v>0</v>
      </c>
      <c r="J200" s="245"/>
      <c r="K200" s="246">
        <f>ROUND(E200*J200,2)</f>
        <v>0</v>
      </c>
      <c r="L200" s="246">
        <v>21</v>
      </c>
      <c r="M200" s="246">
        <f>G200*(1+L200/100)</f>
        <v>0</v>
      </c>
      <c r="N200" s="244">
        <v>5.0000000000000002E-5</v>
      </c>
      <c r="O200" s="244">
        <f>ROUND(E200*N200,2)</f>
        <v>0</v>
      </c>
      <c r="P200" s="244">
        <v>0</v>
      </c>
      <c r="Q200" s="244">
        <f>ROUND(E200*P200,2)</f>
        <v>0</v>
      </c>
      <c r="R200" s="246" t="s">
        <v>562</v>
      </c>
      <c r="S200" s="246" t="s">
        <v>233</v>
      </c>
      <c r="T200" s="247" t="s">
        <v>233</v>
      </c>
      <c r="U200" s="224">
        <v>0.1</v>
      </c>
      <c r="V200" s="224">
        <f>ROUND(E200*U200,2)</f>
        <v>2.5</v>
      </c>
      <c r="W200" s="224"/>
      <c r="X200" s="224" t="s">
        <v>157</v>
      </c>
      <c r="Y200" s="224" t="s">
        <v>158</v>
      </c>
      <c r="Z200" s="213"/>
      <c r="AA200" s="213"/>
      <c r="AB200" s="213"/>
      <c r="AC200" s="213"/>
      <c r="AD200" s="213"/>
      <c r="AE200" s="213"/>
      <c r="AF200" s="213"/>
      <c r="AG200" s="213" t="s">
        <v>234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5">
      <c r="A201" s="241">
        <v>147</v>
      </c>
      <c r="B201" s="242" t="s">
        <v>565</v>
      </c>
      <c r="C201" s="250" t="s">
        <v>566</v>
      </c>
      <c r="D201" s="243" t="s">
        <v>561</v>
      </c>
      <c r="E201" s="244">
        <v>25</v>
      </c>
      <c r="F201" s="245"/>
      <c r="G201" s="246">
        <f>ROUND(E201*F201,2)</f>
        <v>0</v>
      </c>
      <c r="H201" s="245"/>
      <c r="I201" s="246">
        <f>ROUND(E201*H201,2)</f>
        <v>0</v>
      </c>
      <c r="J201" s="245"/>
      <c r="K201" s="246">
        <f>ROUND(E201*J201,2)</f>
        <v>0</v>
      </c>
      <c r="L201" s="246">
        <v>21</v>
      </c>
      <c r="M201" s="246">
        <f>G201*(1+L201/100)</f>
        <v>0</v>
      </c>
      <c r="N201" s="244">
        <v>1E-3</v>
      </c>
      <c r="O201" s="244">
        <f>ROUND(E201*N201,2)</f>
        <v>0.03</v>
      </c>
      <c r="P201" s="244">
        <v>0</v>
      </c>
      <c r="Q201" s="244">
        <f>ROUND(E201*P201,2)</f>
        <v>0</v>
      </c>
      <c r="R201" s="246" t="s">
        <v>292</v>
      </c>
      <c r="S201" s="246" t="s">
        <v>233</v>
      </c>
      <c r="T201" s="247" t="s">
        <v>233</v>
      </c>
      <c r="U201" s="224">
        <v>0</v>
      </c>
      <c r="V201" s="224">
        <f>ROUND(E201*U201,2)</f>
        <v>0</v>
      </c>
      <c r="W201" s="224"/>
      <c r="X201" s="224" t="s">
        <v>293</v>
      </c>
      <c r="Y201" s="224" t="s">
        <v>158</v>
      </c>
      <c r="Z201" s="213"/>
      <c r="AA201" s="213"/>
      <c r="AB201" s="213"/>
      <c r="AC201" s="213"/>
      <c r="AD201" s="213"/>
      <c r="AE201" s="213"/>
      <c r="AF201" s="213"/>
      <c r="AG201" s="213" t="s">
        <v>294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5">
      <c r="A202" s="234">
        <v>148</v>
      </c>
      <c r="B202" s="235" t="s">
        <v>567</v>
      </c>
      <c r="C202" s="251" t="s">
        <v>566</v>
      </c>
      <c r="D202" s="236" t="s">
        <v>561</v>
      </c>
      <c r="E202" s="237">
        <v>15</v>
      </c>
      <c r="F202" s="238"/>
      <c r="G202" s="239">
        <f>ROUND(E202*F202,2)</f>
        <v>0</v>
      </c>
      <c r="H202" s="238"/>
      <c r="I202" s="239">
        <f>ROUND(E202*H202,2)</f>
        <v>0</v>
      </c>
      <c r="J202" s="238"/>
      <c r="K202" s="239">
        <f>ROUND(E202*J202,2)</f>
        <v>0</v>
      </c>
      <c r="L202" s="239">
        <v>21</v>
      </c>
      <c r="M202" s="239">
        <f>G202*(1+L202/100)</f>
        <v>0</v>
      </c>
      <c r="N202" s="237">
        <v>1E-3</v>
      </c>
      <c r="O202" s="237">
        <f>ROUND(E202*N202,2)</f>
        <v>0.02</v>
      </c>
      <c r="P202" s="237">
        <v>0</v>
      </c>
      <c r="Q202" s="237">
        <f>ROUND(E202*P202,2)</f>
        <v>0</v>
      </c>
      <c r="R202" s="239" t="s">
        <v>292</v>
      </c>
      <c r="S202" s="239" t="s">
        <v>233</v>
      </c>
      <c r="T202" s="240" t="s">
        <v>233</v>
      </c>
      <c r="U202" s="224">
        <v>0</v>
      </c>
      <c r="V202" s="224">
        <f>ROUND(E202*U202,2)</f>
        <v>0</v>
      </c>
      <c r="W202" s="224"/>
      <c r="X202" s="224" t="s">
        <v>293</v>
      </c>
      <c r="Y202" s="224" t="s">
        <v>158</v>
      </c>
      <c r="Z202" s="213"/>
      <c r="AA202" s="213"/>
      <c r="AB202" s="213"/>
      <c r="AC202" s="213"/>
      <c r="AD202" s="213"/>
      <c r="AE202" s="213"/>
      <c r="AF202" s="213"/>
      <c r="AG202" s="213" t="s">
        <v>294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5">
      <c r="A203" s="220">
        <v>149</v>
      </c>
      <c r="B203" s="221" t="s">
        <v>568</v>
      </c>
      <c r="C203" s="261" t="s">
        <v>569</v>
      </c>
      <c r="D203" s="222" t="s">
        <v>0</v>
      </c>
      <c r="E203" s="256"/>
      <c r="F203" s="225"/>
      <c r="G203" s="224">
        <f>ROUND(E203*F203,2)</f>
        <v>0</v>
      </c>
      <c r="H203" s="225"/>
      <c r="I203" s="224">
        <f>ROUND(E203*H203,2)</f>
        <v>0</v>
      </c>
      <c r="J203" s="225"/>
      <c r="K203" s="224">
        <f>ROUND(E203*J203,2)</f>
        <v>0</v>
      </c>
      <c r="L203" s="224">
        <v>21</v>
      </c>
      <c r="M203" s="224">
        <f>G203*(1+L203/100)</f>
        <v>0</v>
      </c>
      <c r="N203" s="223">
        <v>0</v>
      </c>
      <c r="O203" s="223">
        <f>ROUND(E203*N203,2)</f>
        <v>0</v>
      </c>
      <c r="P203" s="223">
        <v>0</v>
      </c>
      <c r="Q203" s="223">
        <f>ROUND(E203*P203,2)</f>
        <v>0</v>
      </c>
      <c r="R203" s="224" t="s">
        <v>562</v>
      </c>
      <c r="S203" s="224" t="s">
        <v>233</v>
      </c>
      <c r="T203" s="224" t="s">
        <v>302</v>
      </c>
      <c r="U203" s="224">
        <v>0</v>
      </c>
      <c r="V203" s="224">
        <f>ROUND(E203*U203,2)</f>
        <v>0</v>
      </c>
      <c r="W203" s="224"/>
      <c r="X203" s="224" t="s">
        <v>303</v>
      </c>
      <c r="Y203" s="224" t="s">
        <v>158</v>
      </c>
      <c r="Z203" s="213"/>
      <c r="AA203" s="213"/>
      <c r="AB203" s="213"/>
      <c r="AC203" s="213"/>
      <c r="AD203" s="213"/>
      <c r="AE203" s="213"/>
      <c r="AF203" s="213"/>
      <c r="AG203" s="213" t="s">
        <v>304</v>
      </c>
      <c r="AH203" s="213"/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2" x14ac:dyDescent="0.25">
      <c r="A204" s="220"/>
      <c r="B204" s="221"/>
      <c r="C204" s="262" t="s">
        <v>305</v>
      </c>
      <c r="D204" s="257"/>
      <c r="E204" s="257"/>
      <c r="F204" s="257"/>
      <c r="G204" s="257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3"/>
      <c r="AA204" s="213"/>
      <c r="AB204" s="213"/>
      <c r="AC204" s="213"/>
      <c r="AD204" s="213"/>
      <c r="AE204" s="213"/>
      <c r="AF204" s="213"/>
      <c r="AG204" s="213" t="s">
        <v>306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x14ac:dyDescent="0.25">
      <c r="A205" s="227" t="s">
        <v>150</v>
      </c>
      <c r="B205" s="228" t="s">
        <v>116</v>
      </c>
      <c r="C205" s="249" t="s">
        <v>117</v>
      </c>
      <c r="D205" s="229"/>
      <c r="E205" s="230"/>
      <c r="F205" s="231"/>
      <c r="G205" s="231">
        <f>SUMIF(AG206:AG214,"&lt;&gt;NOR",G206:G214)</f>
        <v>0</v>
      </c>
      <c r="H205" s="231"/>
      <c r="I205" s="231">
        <f>SUM(I206:I214)</f>
        <v>0</v>
      </c>
      <c r="J205" s="231"/>
      <c r="K205" s="231">
        <f>SUM(K206:K214)</f>
        <v>0</v>
      </c>
      <c r="L205" s="231"/>
      <c r="M205" s="231">
        <f>SUM(M206:M214)</f>
        <v>0</v>
      </c>
      <c r="N205" s="230"/>
      <c r="O205" s="230">
        <f>SUM(O206:O214)</f>
        <v>0</v>
      </c>
      <c r="P205" s="230"/>
      <c r="Q205" s="230">
        <f>SUM(Q206:Q214)</f>
        <v>0</v>
      </c>
      <c r="R205" s="231"/>
      <c r="S205" s="231"/>
      <c r="T205" s="232"/>
      <c r="U205" s="226"/>
      <c r="V205" s="226">
        <f>SUM(V206:V214)</f>
        <v>10.16</v>
      </c>
      <c r="W205" s="226"/>
      <c r="X205" s="226"/>
      <c r="Y205" s="226"/>
      <c r="AG205" t="s">
        <v>151</v>
      </c>
    </row>
    <row r="206" spans="1:60" ht="20.399999999999999" outlineLevel="1" x14ac:dyDescent="0.25">
      <c r="A206" s="234">
        <v>150</v>
      </c>
      <c r="B206" s="235" t="s">
        <v>570</v>
      </c>
      <c r="C206" s="251" t="s">
        <v>571</v>
      </c>
      <c r="D206" s="236" t="s">
        <v>166</v>
      </c>
      <c r="E206" s="237">
        <v>28</v>
      </c>
      <c r="F206" s="238"/>
      <c r="G206" s="239">
        <f>ROUND(E206*F206,2)</f>
        <v>0</v>
      </c>
      <c r="H206" s="238"/>
      <c r="I206" s="239">
        <f>ROUND(E206*H206,2)</f>
        <v>0</v>
      </c>
      <c r="J206" s="238"/>
      <c r="K206" s="239">
        <f>ROUND(E206*J206,2)</f>
        <v>0</v>
      </c>
      <c r="L206" s="239">
        <v>21</v>
      </c>
      <c r="M206" s="239">
        <f>G206*(1+L206/100)</f>
        <v>0</v>
      </c>
      <c r="N206" s="237">
        <v>9.0000000000000006E-5</v>
      </c>
      <c r="O206" s="237">
        <f>ROUND(E206*N206,2)</f>
        <v>0</v>
      </c>
      <c r="P206" s="237">
        <v>0</v>
      </c>
      <c r="Q206" s="237">
        <f>ROUND(E206*P206,2)</f>
        <v>0</v>
      </c>
      <c r="R206" s="239" t="s">
        <v>572</v>
      </c>
      <c r="S206" s="239" t="s">
        <v>233</v>
      </c>
      <c r="T206" s="240" t="s">
        <v>233</v>
      </c>
      <c r="U206" s="224">
        <v>0.11600000000000001</v>
      </c>
      <c r="V206" s="224">
        <f>ROUND(E206*U206,2)</f>
        <v>3.25</v>
      </c>
      <c r="W206" s="224"/>
      <c r="X206" s="224" t="s">
        <v>157</v>
      </c>
      <c r="Y206" s="224" t="s">
        <v>158</v>
      </c>
      <c r="Z206" s="213"/>
      <c r="AA206" s="213"/>
      <c r="AB206" s="213"/>
      <c r="AC206" s="213"/>
      <c r="AD206" s="213"/>
      <c r="AE206" s="213"/>
      <c r="AF206" s="213"/>
      <c r="AG206" s="213" t="s">
        <v>234</v>
      </c>
      <c r="AH206" s="213"/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2" x14ac:dyDescent="0.25">
      <c r="A207" s="220"/>
      <c r="B207" s="221"/>
      <c r="C207" s="263" t="s">
        <v>573</v>
      </c>
      <c r="D207" s="258"/>
      <c r="E207" s="258"/>
      <c r="F207" s="258"/>
      <c r="G207" s="258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3"/>
      <c r="AA207" s="213"/>
      <c r="AB207" s="213"/>
      <c r="AC207" s="213"/>
      <c r="AD207" s="213"/>
      <c r="AE207" s="213"/>
      <c r="AF207" s="213"/>
      <c r="AG207" s="213" t="s">
        <v>306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5">
      <c r="A208" s="234">
        <v>151</v>
      </c>
      <c r="B208" s="235" t="s">
        <v>574</v>
      </c>
      <c r="C208" s="251" t="s">
        <v>575</v>
      </c>
      <c r="D208" s="236" t="s">
        <v>166</v>
      </c>
      <c r="E208" s="237">
        <v>28</v>
      </c>
      <c r="F208" s="238"/>
      <c r="G208" s="239">
        <f>ROUND(E208*F208,2)</f>
        <v>0</v>
      </c>
      <c r="H208" s="238"/>
      <c r="I208" s="239">
        <f>ROUND(E208*H208,2)</f>
        <v>0</v>
      </c>
      <c r="J208" s="238"/>
      <c r="K208" s="239">
        <f>ROUND(E208*J208,2)</f>
        <v>0</v>
      </c>
      <c r="L208" s="239">
        <v>21</v>
      </c>
      <c r="M208" s="239">
        <f>G208*(1+L208/100)</f>
        <v>0</v>
      </c>
      <c r="N208" s="237">
        <v>3.0000000000000001E-5</v>
      </c>
      <c r="O208" s="237">
        <f>ROUND(E208*N208,2)</f>
        <v>0</v>
      </c>
      <c r="P208" s="237">
        <v>0</v>
      </c>
      <c r="Q208" s="237">
        <f>ROUND(E208*P208,2)</f>
        <v>0</v>
      </c>
      <c r="R208" s="239" t="s">
        <v>572</v>
      </c>
      <c r="S208" s="239" t="s">
        <v>233</v>
      </c>
      <c r="T208" s="240" t="s">
        <v>233</v>
      </c>
      <c r="U208" s="224">
        <v>2.9000000000000001E-2</v>
      </c>
      <c r="V208" s="224">
        <f>ROUND(E208*U208,2)</f>
        <v>0.81</v>
      </c>
      <c r="W208" s="224"/>
      <c r="X208" s="224" t="s">
        <v>157</v>
      </c>
      <c r="Y208" s="224" t="s">
        <v>158</v>
      </c>
      <c r="Z208" s="213"/>
      <c r="AA208" s="213"/>
      <c r="AB208" s="213"/>
      <c r="AC208" s="213"/>
      <c r="AD208" s="213"/>
      <c r="AE208" s="213"/>
      <c r="AF208" s="213"/>
      <c r="AG208" s="213" t="s">
        <v>234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2" x14ac:dyDescent="0.25">
      <c r="A209" s="220"/>
      <c r="B209" s="221"/>
      <c r="C209" s="263" t="s">
        <v>573</v>
      </c>
      <c r="D209" s="258"/>
      <c r="E209" s="258"/>
      <c r="F209" s="258"/>
      <c r="G209" s="258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3"/>
      <c r="AA209" s="213"/>
      <c r="AB209" s="213"/>
      <c r="AC209" s="213"/>
      <c r="AD209" s="213"/>
      <c r="AE209" s="213"/>
      <c r="AF209" s="213"/>
      <c r="AG209" s="213" t="s">
        <v>306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ht="20.399999999999999" outlineLevel="1" x14ac:dyDescent="0.25">
      <c r="A210" s="234">
        <v>152</v>
      </c>
      <c r="B210" s="235" t="s">
        <v>576</v>
      </c>
      <c r="C210" s="251" t="s">
        <v>577</v>
      </c>
      <c r="D210" s="236" t="s">
        <v>166</v>
      </c>
      <c r="E210" s="237">
        <v>32</v>
      </c>
      <c r="F210" s="238"/>
      <c r="G210" s="239">
        <f>ROUND(E210*F210,2)</f>
        <v>0</v>
      </c>
      <c r="H210" s="238"/>
      <c r="I210" s="239">
        <f>ROUND(E210*H210,2)</f>
        <v>0</v>
      </c>
      <c r="J210" s="238"/>
      <c r="K210" s="239">
        <f>ROUND(E210*J210,2)</f>
        <v>0</v>
      </c>
      <c r="L210" s="239">
        <v>21</v>
      </c>
      <c r="M210" s="239">
        <f>G210*(1+L210/100)</f>
        <v>0</v>
      </c>
      <c r="N210" s="237">
        <v>1.2E-4</v>
      </c>
      <c r="O210" s="237">
        <f>ROUND(E210*N210,2)</f>
        <v>0</v>
      </c>
      <c r="P210" s="237">
        <v>0</v>
      </c>
      <c r="Q210" s="237">
        <f>ROUND(E210*P210,2)</f>
        <v>0</v>
      </c>
      <c r="R210" s="239" t="s">
        <v>572</v>
      </c>
      <c r="S210" s="239" t="s">
        <v>233</v>
      </c>
      <c r="T210" s="240" t="s">
        <v>233</v>
      </c>
      <c r="U210" s="224">
        <v>0.14000000000000001</v>
      </c>
      <c r="V210" s="224">
        <f>ROUND(E210*U210,2)</f>
        <v>4.4800000000000004</v>
      </c>
      <c r="W210" s="224"/>
      <c r="X210" s="224" t="s">
        <v>157</v>
      </c>
      <c r="Y210" s="224" t="s">
        <v>158</v>
      </c>
      <c r="Z210" s="213"/>
      <c r="AA210" s="213"/>
      <c r="AB210" s="213"/>
      <c r="AC210" s="213"/>
      <c r="AD210" s="213"/>
      <c r="AE210" s="213"/>
      <c r="AF210" s="213"/>
      <c r="AG210" s="213" t="s">
        <v>234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2" x14ac:dyDescent="0.25">
      <c r="A211" s="220"/>
      <c r="B211" s="221"/>
      <c r="C211" s="263" t="s">
        <v>573</v>
      </c>
      <c r="D211" s="258"/>
      <c r="E211" s="258"/>
      <c r="F211" s="258"/>
      <c r="G211" s="258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3"/>
      <c r="AA211" s="213"/>
      <c r="AB211" s="213"/>
      <c r="AC211" s="213"/>
      <c r="AD211" s="213"/>
      <c r="AE211" s="213"/>
      <c r="AF211" s="213"/>
      <c r="AG211" s="213" t="s">
        <v>306</v>
      </c>
      <c r="AH211" s="213"/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5">
      <c r="A212" s="234">
        <v>153</v>
      </c>
      <c r="B212" s="235" t="s">
        <v>578</v>
      </c>
      <c r="C212" s="251" t="s">
        <v>579</v>
      </c>
      <c r="D212" s="236" t="s">
        <v>166</v>
      </c>
      <c r="E212" s="237">
        <v>32</v>
      </c>
      <c r="F212" s="238"/>
      <c r="G212" s="239">
        <f>ROUND(E212*F212,2)</f>
        <v>0</v>
      </c>
      <c r="H212" s="238"/>
      <c r="I212" s="239">
        <f>ROUND(E212*H212,2)</f>
        <v>0</v>
      </c>
      <c r="J212" s="238"/>
      <c r="K212" s="239">
        <f>ROUND(E212*J212,2)</f>
        <v>0</v>
      </c>
      <c r="L212" s="239">
        <v>21</v>
      </c>
      <c r="M212" s="239">
        <f>G212*(1+L212/100)</f>
        <v>0</v>
      </c>
      <c r="N212" s="237">
        <v>4.0000000000000003E-5</v>
      </c>
      <c r="O212" s="237">
        <f>ROUND(E212*N212,2)</f>
        <v>0</v>
      </c>
      <c r="P212" s="237">
        <v>0</v>
      </c>
      <c r="Q212" s="237">
        <f>ROUND(E212*P212,2)</f>
        <v>0</v>
      </c>
      <c r="R212" s="239" t="s">
        <v>572</v>
      </c>
      <c r="S212" s="239" t="s">
        <v>233</v>
      </c>
      <c r="T212" s="240" t="s">
        <v>233</v>
      </c>
      <c r="U212" s="224">
        <v>2.1000000000000001E-2</v>
      </c>
      <c r="V212" s="224">
        <f>ROUND(E212*U212,2)</f>
        <v>0.67</v>
      </c>
      <c r="W212" s="224"/>
      <c r="X212" s="224" t="s">
        <v>157</v>
      </c>
      <c r="Y212" s="224" t="s">
        <v>158</v>
      </c>
      <c r="Z212" s="213"/>
      <c r="AA212" s="213"/>
      <c r="AB212" s="213"/>
      <c r="AC212" s="213"/>
      <c r="AD212" s="213"/>
      <c r="AE212" s="213"/>
      <c r="AF212" s="213"/>
      <c r="AG212" s="213" t="s">
        <v>234</v>
      </c>
      <c r="AH212" s="213"/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2" x14ac:dyDescent="0.25">
      <c r="A213" s="220"/>
      <c r="B213" s="221"/>
      <c r="C213" s="263" t="s">
        <v>573</v>
      </c>
      <c r="D213" s="258"/>
      <c r="E213" s="258"/>
      <c r="F213" s="258"/>
      <c r="G213" s="258"/>
      <c r="H213" s="224"/>
      <c r="I213" s="224"/>
      <c r="J213" s="224"/>
      <c r="K213" s="224"/>
      <c r="L213" s="224"/>
      <c r="M213" s="224"/>
      <c r="N213" s="223"/>
      <c r="O213" s="223"/>
      <c r="P213" s="223"/>
      <c r="Q213" s="223"/>
      <c r="R213" s="224"/>
      <c r="S213" s="224"/>
      <c r="T213" s="224"/>
      <c r="U213" s="224"/>
      <c r="V213" s="224"/>
      <c r="W213" s="224"/>
      <c r="X213" s="224"/>
      <c r="Y213" s="224"/>
      <c r="Z213" s="213"/>
      <c r="AA213" s="213"/>
      <c r="AB213" s="213"/>
      <c r="AC213" s="213"/>
      <c r="AD213" s="213"/>
      <c r="AE213" s="213"/>
      <c r="AF213" s="213"/>
      <c r="AG213" s="213" t="s">
        <v>306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5">
      <c r="A214" s="241">
        <v>154</v>
      </c>
      <c r="B214" s="242" t="s">
        <v>580</v>
      </c>
      <c r="C214" s="250" t="s">
        <v>581</v>
      </c>
      <c r="D214" s="243" t="s">
        <v>231</v>
      </c>
      <c r="E214" s="244">
        <v>2.5</v>
      </c>
      <c r="F214" s="245"/>
      <c r="G214" s="246">
        <f>ROUND(E214*F214,2)</f>
        <v>0</v>
      </c>
      <c r="H214" s="245"/>
      <c r="I214" s="246">
        <f>ROUND(E214*H214,2)</f>
        <v>0</v>
      </c>
      <c r="J214" s="245"/>
      <c r="K214" s="246">
        <f>ROUND(E214*J214,2)</f>
        <v>0</v>
      </c>
      <c r="L214" s="246">
        <v>21</v>
      </c>
      <c r="M214" s="246">
        <f>G214*(1+L214/100)</f>
        <v>0</v>
      </c>
      <c r="N214" s="244">
        <v>2.5999999999999998E-4</v>
      </c>
      <c r="O214" s="244">
        <f>ROUND(E214*N214,2)</f>
        <v>0</v>
      </c>
      <c r="P214" s="244">
        <v>0</v>
      </c>
      <c r="Q214" s="244">
        <f>ROUND(E214*P214,2)</f>
        <v>0</v>
      </c>
      <c r="R214" s="246" t="s">
        <v>582</v>
      </c>
      <c r="S214" s="246" t="s">
        <v>233</v>
      </c>
      <c r="T214" s="247" t="s">
        <v>233</v>
      </c>
      <c r="U214" s="224">
        <v>0.37974999999999998</v>
      </c>
      <c r="V214" s="224">
        <f>ROUND(E214*U214,2)</f>
        <v>0.95</v>
      </c>
      <c r="W214" s="224"/>
      <c r="X214" s="224" t="s">
        <v>265</v>
      </c>
      <c r="Y214" s="224" t="s">
        <v>158</v>
      </c>
      <c r="Z214" s="213"/>
      <c r="AA214" s="213"/>
      <c r="AB214" s="213"/>
      <c r="AC214" s="213"/>
      <c r="AD214" s="213"/>
      <c r="AE214" s="213"/>
      <c r="AF214" s="213"/>
      <c r="AG214" s="213" t="s">
        <v>266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x14ac:dyDescent="0.25">
      <c r="A215" s="227" t="s">
        <v>150</v>
      </c>
      <c r="B215" s="228" t="s">
        <v>118</v>
      </c>
      <c r="C215" s="249" t="s">
        <v>119</v>
      </c>
      <c r="D215" s="229"/>
      <c r="E215" s="230"/>
      <c r="F215" s="231"/>
      <c r="G215" s="231">
        <f>SUMIF(AG216:AG223,"&lt;&gt;NOR",G216:G223)</f>
        <v>0</v>
      </c>
      <c r="H215" s="231"/>
      <c r="I215" s="231">
        <f>SUM(I216:I223)</f>
        <v>0</v>
      </c>
      <c r="J215" s="231"/>
      <c r="K215" s="231">
        <f>SUM(K216:K223)</f>
        <v>0</v>
      </c>
      <c r="L215" s="231"/>
      <c r="M215" s="231">
        <f>SUM(M216:M223)</f>
        <v>0</v>
      </c>
      <c r="N215" s="230"/>
      <c r="O215" s="230">
        <f>SUM(O216:O223)</f>
        <v>0</v>
      </c>
      <c r="P215" s="230"/>
      <c r="Q215" s="230">
        <f>SUM(Q216:Q223)</f>
        <v>0</v>
      </c>
      <c r="R215" s="231"/>
      <c r="S215" s="231"/>
      <c r="T215" s="232"/>
      <c r="U215" s="226"/>
      <c r="V215" s="226">
        <f>SUM(V216:V223)</f>
        <v>2.4899999999999998</v>
      </c>
      <c r="W215" s="226"/>
      <c r="X215" s="226"/>
      <c r="Y215" s="226"/>
      <c r="AG215" t="s">
        <v>151</v>
      </c>
    </row>
    <row r="216" spans="1:60" outlineLevel="1" x14ac:dyDescent="0.25">
      <c r="A216" s="241">
        <v>155</v>
      </c>
      <c r="B216" s="242" t="s">
        <v>583</v>
      </c>
      <c r="C216" s="250" t="s">
        <v>584</v>
      </c>
      <c r="D216" s="243" t="s">
        <v>585</v>
      </c>
      <c r="E216" s="244">
        <v>0.88451999999999997</v>
      </c>
      <c r="F216" s="245"/>
      <c r="G216" s="246">
        <f>ROUND(E216*F216,2)</f>
        <v>0</v>
      </c>
      <c r="H216" s="245"/>
      <c r="I216" s="246">
        <f>ROUND(E216*H216,2)</f>
        <v>0</v>
      </c>
      <c r="J216" s="245"/>
      <c r="K216" s="246">
        <f>ROUND(E216*J216,2)</f>
        <v>0</v>
      </c>
      <c r="L216" s="246">
        <v>21</v>
      </c>
      <c r="M216" s="246">
        <f>G216*(1+L216/100)</f>
        <v>0</v>
      </c>
      <c r="N216" s="244">
        <v>0</v>
      </c>
      <c r="O216" s="244">
        <f>ROUND(E216*N216,2)</f>
        <v>0</v>
      </c>
      <c r="P216" s="244">
        <v>0</v>
      </c>
      <c r="Q216" s="244">
        <f>ROUND(E216*P216,2)</f>
        <v>0</v>
      </c>
      <c r="R216" s="246"/>
      <c r="S216" s="246" t="s">
        <v>233</v>
      </c>
      <c r="T216" s="247" t="s">
        <v>409</v>
      </c>
      <c r="U216" s="224">
        <v>0.95599999999999996</v>
      </c>
      <c r="V216" s="224">
        <f>ROUND(E216*U216,2)</f>
        <v>0.85</v>
      </c>
      <c r="W216" s="224"/>
      <c r="X216" s="224" t="s">
        <v>586</v>
      </c>
      <c r="Y216" s="224" t="s">
        <v>158</v>
      </c>
      <c r="Z216" s="213"/>
      <c r="AA216" s="213"/>
      <c r="AB216" s="213"/>
      <c r="AC216" s="213"/>
      <c r="AD216" s="213"/>
      <c r="AE216" s="213"/>
      <c r="AF216" s="213"/>
      <c r="AG216" s="213" t="s">
        <v>587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5">
      <c r="A217" s="241">
        <v>156</v>
      </c>
      <c r="B217" s="242" t="s">
        <v>588</v>
      </c>
      <c r="C217" s="250" t="s">
        <v>589</v>
      </c>
      <c r="D217" s="243" t="s">
        <v>585</v>
      </c>
      <c r="E217" s="244">
        <v>3.5380799999999999</v>
      </c>
      <c r="F217" s="245"/>
      <c r="G217" s="246">
        <f>ROUND(E217*F217,2)</f>
        <v>0</v>
      </c>
      <c r="H217" s="245"/>
      <c r="I217" s="246">
        <f>ROUND(E217*H217,2)</f>
        <v>0</v>
      </c>
      <c r="J217" s="245"/>
      <c r="K217" s="246">
        <f>ROUND(E217*J217,2)</f>
        <v>0</v>
      </c>
      <c r="L217" s="246">
        <v>21</v>
      </c>
      <c r="M217" s="246">
        <f>G217*(1+L217/100)</f>
        <v>0</v>
      </c>
      <c r="N217" s="244">
        <v>0</v>
      </c>
      <c r="O217" s="244">
        <f>ROUND(E217*N217,2)</f>
        <v>0</v>
      </c>
      <c r="P217" s="244">
        <v>0</v>
      </c>
      <c r="Q217" s="244">
        <f>ROUND(E217*P217,2)</f>
        <v>0</v>
      </c>
      <c r="R217" s="246" t="s">
        <v>590</v>
      </c>
      <c r="S217" s="246" t="s">
        <v>233</v>
      </c>
      <c r="T217" s="247" t="s">
        <v>409</v>
      </c>
      <c r="U217" s="224">
        <v>0.105</v>
      </c>
      <c r="V217" s="224">
        <f>ROUND(E217*U217,2)</f>
        <v>0.37</v>
      </c>
      <c r="W217" s="224"/>
      <c r="X217" s="224" t="s">
        <v>586</v>
      </c>
      <c r="Y217" s="224" t="s">
        <v>158</v>
      </c>
      <c r="Z217" s="213"/>
      <c r="AA217" s="213"/>
      <c r="AB217" s="213"/>
      <c r="AC217" s="213"/>
      <c r="AD217" s="213"/>
      <c r="AE217" s="213"/>
      <c r="AF217" s="213"/>
      <c r="AG217" s="213" t="s">
        <v>587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5">
      <c r="A218" s="241">
        <v>157</v>
      </c>
      <c r="B218" s="242" t="s">
        <v>591</v>
      </c>
      <c r="C218" s="250" t="s">
        <v>592</v>
      </c>
      <c r="D218" s="243" t="s">
        <v>585</v>
      </c>
      <c r="E218" s="244">
        <v>0.88451999999999997</v>
      </c>
      <c r="F218" s="245"/>
      <c r="G218" s="246">
        <f>ROUND(E218*F218,2)</f>
        <v>0</v>
      </c>
      <c r="H218" s="245"/>
      <c r="I218" s="246">
        <f>ROUND(E218*H218,2)</f>
        <v>0</v>
      </c>
      <c r="J218" s="245"/>
      <c r="K218" s="246">
        <f>ROUND(E218*J218,2)</f>
        <v>0</v>
      </c>
      <c r="L218" s="246">
        <v>21</v>
      </c>
      <c r="M218" s="246">
        <f>G218*(1+L218/100)</f>
        <v>0</v>
      </c>
      <c r="N218" s="244">
        <v>0</v>
      </c>
      <c r="O218" s="244">
        <f>ROUND(E218*N218,2)</f>
        <v>0</v>
      </c>
      <c r="P218" s="244">
        <v>0</v>
      </c>
      <c r="Q218" s="244">
        <f>ROUND(E218*P218,2)</f>
        <v>0</v>
      </c>
      <c r="R218" s="246" t="s">
        <v>590</v>
      </c>
      <c r="S218" s="246" t="s">
        <v>475</v>
      </c>
      <c r="T218" s="247" t="s">
        <v>409</v>
      </c>
      <c r="U218" s="224">
        <v>0</v>
      </c>
      <c r="V218" s="224">
        <f>ROUND(E218*U218,2)</f>
        <v>0</v>
      </c>
      <c r="W218" s="224"/>
      <c r="X218" s="224" t="s">
        <v>586</v>
      </c>
      <c r="Y218" s="224" t="s">
        <v>158</v>
      </c>
      <c r="Z218" s="213"/>
      <c r="AA218" s="213"/>
      <c r="AB218" s="213"/>
      <c r="AC218" s="213"/>
      <c r="AD218" s="213"/>
      <c r="AE218" s="213"/>
      <c r="AF218" s="213"/>
      <c r="AG218" s="213" t="s">
        <v>587</v>
      </c>
      <c r="AH218" s="213"/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5">
      <c r="A219" s="234">
        <v>158</v>
      </c>
      <c r="B219" s="235" t="s">
        <v>593</v>
      </c>
      <c r="C219" s="251" t="s">
        <v>594</v>
      </c>
      <c r="D219" s="236" t="s">
        <v>585</v>
      </c>
      <c r="E219" s="237">
        <v>0.88451999999999997</v>
      </c>
      <c r="F219" s="238"/>
      <c r="G219" s="239">
        <f>ROUND(E219*F219,2)</f>
        <v>0</v>
      </c>
      <c r="H219" s="238"/>
      <c r="I219" s="239">
        <f>ROUND(E219*H219,2)</f>
        <v>0</v>
      </c>
      <c r="J219" s="238"/>
      <c r="K219" s="239">
        <f>ROUND(E219*J219,2)</f>
        <v>0</v>
      </c>
      <c r="L219" s="239">
        <v>21</v>
      </c>
      <c r="M219" s="239">
        <f>G219*(1+L219/100)</f>
        <v>0</v>
      </c>
      <c r="N219" s="237">
        <v>0</v>
      </c>
      <c r="O219" s="237">
        <f>ROUND(E219*N219,2)</f>
        <v>0</v>
      </c>
      <c r="P219" s="237">
        <v>0</v>
      </c>
      <c r="Q219" s="237">
        <f>ROUND(E219*P219,2)</f>
        <v>0</v>
      </c>
      <c r="R219" s="239" t="s">
        <v>595</v>
      </c>
      <c r="S219" s="239" t="s">
        <v>233</v>
      </c>
      <c r="T219" s="240" t="s">
        <v>409</v>
      </c>
      <c r="U219" s="224">
        <v>6.0000000000000001E-3</v>
      </c>
      <c r="V219" s="224">
        <f>ROUND(E219*U219,2)</f>
        <v>0.01</v>
      </c>
      <c r="W219" s="224"/>
      <c r="X219" s="224" t="s">
        <v>586</v>
      </c>
      <c r="Y219" s="224" t="s">
        <v>158</v>
      </c>
      <c r="Z219" s="213"/>
      <c r="AA219" s="213"/>
      <c r="AB219" s="213"/>
      <c r="AC219" s="213"/>
      <c r="AD219" s="213"/>
      <c r="AE219" s="213"/>
      <c r="AF219" s="213"/>
      <c r="AG219" s="213" t="s">
        <v>587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2" x14ac:dyDescent="0.25">
      <c r="A220" s="220"/>
      <c r="B220" s="221"/>
      <c r="C220" s="263" t="s">
        <v>596</v>
      </c>
      <c r="D220" s="258"/>
      <c r="E220" s="258"/>
      <c r="F220" s="258"/>
      <c r="G220" s="258"/>
      <c r="H220" s="224"/>
      <c r="I220" s="224"/>
      <c r="J220" s="224"/>
      <c r="K220" s="224"/>
      <c r="L220" s="224"/>
      <c r="M220" s="224"/>
      <c r="N220" s="223"/>
      <c r="O220" s="223"/>
      <c r="P220" s="223"/>
      <c r="Q220" s="223"/>
      <c r="R220" s="224"/>
      <c r="S220" s="224"/>
      <c r="T220" s="224"/>
      <c r="U220" s="224"/>
      <c r="V220" s="224"/>
      <c r="W220" s="224"/>
      <c r="X220" s="224"/>
      <c r="Y220" s="224"/>
      <c r="Z220" s="213"/>
      <c r="AA220" s="213"/>
      <c r="AB220" s="213"/>
      <c r="AC220" s="213"/>
      <c r="AD220" s="213"/>
      <c r="AE220" s="213"/>
      <c r="AF220" s="213"/>
      <c r="AG220" s="213" t="s">
        <v>306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5">
      <c r="A221" s="241">
        <v>159</v>
      </c>
      <c r="B221" s="242" t="s">
        <v>597</v>
      </c>
      <c r="C221" s="250" t="s">
        <v>598</v>
      </c>
      <c r="D221" s="243" t="s">
        <v>585</v>
      </c>
      <c r="E221" s="244">
        <v>0.88451999999999997</v>
      </c>
      <c r="F221" s="245"/>
      <c r="G221" s="246">
        <f>ROUND(E221*F221,2)</f>
        <v>0</v>
      </c>
      <c r="H221" s="245"/>
      <c r="I221" s="246">
        <f>ROUND(E221*H221,2)</f>
        <v>0</v>
      </c>
      <c r="J221" s="245"/>
      <c r="K221" s="246">
        <f>ROUND(E221*J221,2)</f>
        <v>0</v>
      </c>
      <c r="L221" s="246">
        <v>21</v>
      </c>
      <c r="M221" s="246">
        <f>G221*(1+L221/100)</f>
        <v>0</v>
      </c>
      <c r="N221" s="244">
        <v>0</v>
      </c>
      <c r="O221" s="244">
        <f>ROUND(E221*N221,2)</f>
        <v>0</v>
      </c>
      <c r="P221" s="244">
        <v>0</v>
      </c>
      <c r="Q221" s="244">
        <f>ROUND(E221*P221,2)</f>
        <v>0</v>
      </c>
      <c r="R221" s="246"/>
      <c r="S221" s="246" t="s">
        <v>233</v>
      </c>
      <c r="T221" s="247" t="s">
        <v>409</v>
      </c>
      <c r="U221" s="224">
        <v>0.49</v>
      </c>
      <c r="V221" s="224">
        <f>ROUND(E221*U221,2)</f>
        <v>0.43</v>
      </c>
      <c r="W221" s="224"/>
      <c r="X221" s="224" t="s">
        <v>586</v>
      </c>
      <c r="Y221" s="224" t="s">
        <v>158</v>
      </c>
      <c r="Z221" s="213"/>
      <c r="AA221" s="213"/>
      <c r="AB221" s="213"/>
      <c r="AC221" s="213"/>
      <c r="AD221" s="213"/>
      <c r="AE221" s="213"/>
      <c r="AF221" s="213"/>
      <c r="AG221" s="213" t="s">
        <v>587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5">
      <c r="A222" s="241">
        <v>160</v>
      </c>
      <c r="B222" s="242" t="s">
        <v>599</v>
      </c>
      <c r="C222" s="250" t="s">
        <v>600</v>
      </c>
      <c r="D222" s="243" t="s">
        <v>585</v>
      </c>
      <c r="E222" s="244">
        <v>8.8452000000000002</v>
      </c>
      <c r="F222" s="245"/>
      <c r="G222" s="246">
        <f>ROUND(E222*F222,2)</f>
        <v>0</v>
      </c>
      <c r="H222" s="245"/>
      <c r="I222" s="246">
        <f>ROUND(E222*H222,2)</f>
        <v>0</v>
      </c>
      <c r="J222" s="245"/>
      <c r="K222" s="246">
        <f>ROUND(E222*J222,2)</f>
        <v>0</v>
      </c>
      <c r="L222" s="246">
        <v>21</v>
      </c>
      <c r="M222" s="246">
        <f>G222*(1+L222/100)</f>
        <v>0</v>
      </c>
      <c r="N222" s="244">
        <v>0</v>
      </c>
      <c r="O222" s="244">
        <f>ROUND(E222*N222,2)</f>
        <v>0</v>
      </c>
      <c r="P222" s="244">
        <v>0</v>
      </c>
      <c r="Q222" s="244">
        <f>ROUND(E222*P222,2)</f>
        <v>0</v>
      </c>
      <c r="R222" s="246"/>
      <c r="S222" s="246" t="s">
        <v>233</v>
      </c>
      <c r="T222" s="247" t="s">
        <v>409</v>
      </c>
      <c r="U222" s="224">
        <v>0</v>
      </c>
      <c r="V222" s="224">
        <f>ROUND(E222*U222,2)</f>
        <v>0</v>
      </c>
      <c r="W222" s="224"/>
      <c r="X222" s="224" t="s">
        <v>586</v>
      </c>
      <c r="Y222" s="224" t="s">
        <v>158</v>
      </c>
      <c r="Z222" s="213"/>
      <c r="AA222" s="213"/>
      <c r="AB222" s="213"/>
      <c r="AC222" s="213"/>
      <c r="AD222" s="213"/>
      <c r="AE222" s="213"/>
      <c r="AF222" s="213"/>
      <c r="AG222" s="213" t="s">
        <v>587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5">
      <c r="A223" s="241">
        <v>161</v>
      </c>
      <c r="B223" s="242" t="s">
        <v>601</v>
      </c>
      <c r="C223" s="250" t="s">
        <v>602</v>
      </c>
      <c r="D223" s="243" t="s">
        <v>585</v>
      </c>
      <c r="E223" s="244">
        <v>0.88451999999999997</v>
      </c>
      <c r="F223" s="245"/>
      <c r="G223" s="246">
        <f>ROUND(E223*F223,2)</f>
        <v>0</v>
      </c>
      <c r="H223" s="245"/>
      <c r="I223" s="246">
        <f>ROUND(E223*H223,2)</f>
        <v>0</v>
      </c>
      <c r="J223" s="245"/>
      <c r="K223" s="246">
        <f>ROUND(E223*J223,2)</f>
        <v>0</v>
      </c>
      <c r="L223" s="246">
        <v>21</v>
      </c>
      <c r="M223" s="246">
        <f>G223*(1+L223/100)</f>
        <v>0</v>
      </c>
      <c r="N223" s="244">
        <v>0</v>
      </c>
      <c r="O223" s="244">
        <f>ROUND(E223*N223,2)</f>
        <v>0</v>
      </c>
      <c r="P223" s="244">
        <v>0</v>
      </c>
      <c r="Q223" s="244">
        <f>ROUND(E223*P223,2)</f>
        <v>0</v>
      </c>
      <c r="R223" s="246"/>
      <c r="S223" s="246" t="s">
        <v>233</v>
      </c>
      <c r="T223" s="247" t="s">
        <v>409</v>
      </c>
      <c r="U223" s="224">
        <v>0.94199999999999995</v>
      </c>
      <c r="V223" s="224">
        <f>ROUND(E223*U223,2)</f>
        <v>0.83</v>
      </c>
      <c r="W223" s="224"/>
      <c r="X223" s="224" t="s">
        <v>586</v>
      </c>
      <c r="Y223" s="224" t="s">
        <v>158</v>
      </c>
      <c r="Z223" s="213"/>
      <c r="AA223" s="213"/>
      <c r="AB223" s="213"/>
      <c r="AC223" s="213"/>
      <c r="AD223" s="213"/>
      <c r="AE223" s="213"/>
      <c r="AF223" s="213"/>
      <c r="AG223" s="213" t="s">
        <v>587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x14ac:dyDescent="0.25">
      <c r="A224" s="227" t="s">
        <v>150</v>
      </c>
      <c r="B224" s="228" t="s">
        <v>121</v>
      </c>
      <c r="C224" s="249" t="s">
        <v>27</v>
      </c>
      <c r="D224" s="229"/>
      <c r="E224" s="230"/>
      <c r="F224" s="231"/>
      <c r="G224" s="231">
        <f>SUMIF(AG225:AG232,"&lt;&gt;NOR",G225:G232)</f>
        <v>0</v>
      </c>
      <c r="H224" s="231"/>
      <c r="I224" s="231">
        <f>SUM(I225:I232)</f>
        <v>0</v>
      </c>
      <c r="J224" s="231"/>
      <c r="K224" s="231">
        <f>SUM(K225:K232)</f>
        <v>0</v>
      </c>
      <c r="L224" s="231"/>
      <c r="M224" s="231">
        <f>SUM(M225:M232)</f>
        <v>0</v>
      </c>
      <c r="N224" s="230"/>
      <c r="O224" s="230">
        <f>SUM(O225:O232)</f>
        <v>0</v>
      </c>
      <c r="P224" s="230"/>
      <c r="Q224" s="230">
        <f>SUM(Q225:Q232)</f>
        <v>0</v>
      </c>
      <c r="R224" s="231"/>
      <c r="S224" s="231"/>
      <c r="T224" s="232"/>
      <c r="U224" s="226"/>
      <c r="V224" s="226">
        <f>SUM(V225:V232)</f>
        <v>0</v>
      </c>
      <c r="W224" s="226"/>
      <c r="X224" s="226"/>
      <c r="Y224" s="226"/>
      <c r="AG224" t="s">
        <v>151</v>
      </c>
    </row>
    <row r="225" spans="1:60" outlineLevel="1" x14ac:dyDescent="0.25">
      <c r="A225" s="241">
        <v>162</v>
      </c>
      <c r="B225" s="242" t="s">
        <v>603</v>
      </c>
      <c r="C225" s="250" t="s">
        <v>604</v>
      </c>
      <c r="D225" s="243" t="s">
        <v>243</v>
      </c>
      <c r="E225" s="244">
        <v>1</v>
      </c>
      <c r="F225" s="245"/>
      <c r="G225" s="246">
        <f>ROUND(E225*F225,2)</f>
        <v>0</v>
      </c>
      <c r="H225" s="245"/>
      <c r="I225" s="246">
        <f>ROUND(E225*H225,2)</f>
        <v>0</v>
      </c>
      <c r="J225" s="245"/>
      <c r="K225" s="246">
        <f>ROUND(E225*J225,2)</f>
        <v>0</v>
      </c>
      <c r="L225" s="246">
        <v>21</v>
      </c>
      <c r="M225" s="246">
        <f>G225*(1+L225/100)</f>
        <v>0</v>
      </c>
      <c r="N225" s="244">
        <v>0</v>
      </c>
      <c r="O225" s="244">
        <f>ROUND(E225*N225,2)</f>
        <v>0</v>
      </c>
      <c r="P225" s="244">
        <v>0</v>
      </c>
      <c r="Q225" s="244">
        <f>ROUND(E225*P225,2)</f>
        <v>0</v>
      </c>
      <c r="R225" s="246"/>
      <c r="S225" s="246" t="s">
        <v>155</v>
      </c>
      <c r="T225" s="247" t="s">
        <v>156</v>
      </c>
      <c r="U225" s="224">
        <v>0</v>
      </c>
      <c r="V225" s="224">
        <f>ROUND(E225*U225,2)</f>
        <v>0</v>
      </c>
      <c r="W225" s="224"/>
      <c r="X225" s="224" t="s">
        <v>157</v>
      </c>
      <c r="Y225" s="224" t="s">
        <v>158</v>
      </c>
      <c r="Z225" s="213"/>
      <c r="AA225" s="213"/>
      <c r="AB225" s="213"/>
      <c r="AC225" s="213"/>
      <c r="AD225" s="213"/>
      <c r="AE225" s="213"/>
      <c r="AF225" s="213"/>
      <c r="AG225" s="213" t="s">
        <v>234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5">
      <c r="A226" s="241">
        <v>163</v>
      </c>
      <c r="B226" s="242" t="s">
        <v>605</v>
      </c>
      <c r="C226" s="250" t="s">
        <v>606</v>
      </c>
      <c r="D226" s="243" t="s">
        <v>607</v>
      </c>
      <c r="E226" s="244">
        <v>1</v>
      </c>
      <c r="F226" s="245"/>
      <c r="G226" s="246">
        <f>ROUND(E226*F226,2)</f>
        <v>0</v>
      </c>
      <c r="H226" s="245"/>
      <c r="I226" s="246">
        <f>ROUND(E226*H226,2)</f>
        <v>0</v>
      </c>
      <c r="J226" s="245"/>
      <c r="K226" s="246">
        <f>ROUND(E226*J226,2)</f>
        <v>0</v>
      </c>
      <c r="L226" s="246">
        <v>21</v>
      </c>
      <c r="M226" s="246">
        <f>G226*(1+L226/100)</f>
        <v>0</v>
      </c>
      <c r="N226" s="244">
        <v>0</v>
      </c>
      <c r="O226" s="244">
        <f>ROUND(E226*N226,2)</f>
        <v>0</v>
      </c>
      <c r="P226" s="244">
        <v>0</v>
      </c>
      <c r="Q226" s="244">
        <f>ROUND(E226*P226,2)</f>
        <v>0</v>
      </c>
      <c r="R226" s="246"/>
      <c r="S226" s="246" t="s">
        <v>233</v>
      </c>
      <c r="T226" s="247" t="s">
        <v>156</v>
      </c>
      <c r="U226" s="224">
        <v>0</v>
      </c>
      <c r="V226" s="224">
        <f>ROUND(E226*U226,2)</f>
        <v>0</v>
      </c>
      <c r="W226" s="224"/>
      <c r="X226" s="224" t="s">
        <v>608</v>
      </c>
      <c r="Y226" s="224" t="s">
        <v>158</v>
      </c>
      <c r="Z226" s="213"/>
      <c r="AA226" s="213"/>
      <c r="AB226" s="213"/>
      <c r="AC226" s="213"/>
      <c r="AD226" s="213"/>
      <c r="AE226" s="213"/>
      <c r="AF226" s="213"/>
      <c r="AG226" s="213" t="s">
        <v>609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5">
      <c r="A227" s="241">
        <v>164</v>
      </c>
      <c r="B227" s="242" t="s">
        <v>610</v>
      </c>
      <c r="C227" s="250" t="s">
        <v>611</v>
      </c>
      <c r="D227" s="243" t="s">
        <v>607</v>
      </c>
      <c r="E227" s="244">
        <v>1</v>
      </c>
      <c r="F227" s="245"/>
      <c r="G227" s="246">
        <f>ROUND(E227*F227,2)</f>
        <v>0</v>
      </c>
      <c r="H227" s="245"/>
      <c r="I227" s="246">
        <f>ROUND(E227*H227,2)</f>
        <v>0</v>
      </c>
      <c r="J227" s="245"/>
      <c r="K227" s="246">
        <f>ROUND(E227*J227,2)</f>
        <v>0</v>
      </c>
      <c r="L227" s="246">
        <v>21</v>
      </c>
      <c r="M227" s="246">
        <f>G227*(1+L227/100)</f>
        <v>0</v>
      </c>
      <c r="N227" s="244">
        <v>0</v>
      </c>
      <c r="O227" s="244">
        <f>ROUND(E227*N227,2)</f>
        <v>0</v>
      </c>
      <c r="P227" s="244">
        <v>0</v>
      </c>
      <c r="Q227" s="244">
        <f>ROUND(E227*P227,2)</f>
        <v>0</v>
      </c>
      <c r="R227" s="246"/>
      <c r="S227" s="246" t="s">
        <v>155</v>
      </c>
      <c r="T227" s="247" t="s">
        <v>156</v>
      </c>
      <c r="U227" s="224">
        <v>0</v>
      </c>
      <c r="V227" s="224">
        <f>ROUND(E227*U227,2)</f>
        <v>0</v>
      </c>
      <c r="W227" s="224"/>
      <c r="X227" s="224" t="s">
        <v>608</v>
      </c>
      <c r="Y227" s="224" t="s">
        <v>158</v>
      </c>
      <c r="Z227" s="213"/>
      <c r="AA227" s="213"/>
      <c r="AB227" s="213"/>
      <c r="AC227" s="213"/>
      <c r="AD227" s="213"/>
      <c r="AE227" s="213"/>
      <c r="AF227" s="213"/>
      <c r="AG227" s="213" t="s">
        <v>609</v>
      </c>
      <c r="AH227" s="213"/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5">
      <c r="A228" s="241">
        <v>165</v>
      </c>
      <c r="B228" s="242" t="s">
        <v>612</v>
      </c>
      <c r="C228" s="250" t="s">
        <v>613</v>
      </c>
      <c r="D228" s="243" t="s">
        <v>607</v>
      </c>
      <c r="E228" s="244">
        <v>1</v>
      </c>
      <c r="F228" s="245"/>
      <c r="G228" s="246">
        <f>ROUND(E228*F228,2)</f>
        <v>0</v>
      </c>
      <c r="H228" s="245"/>
      <c r="I228" s="246">
        <f>ROUND(E228*H228,2)</f>
        <v>0</v>
      </c>
      <c r="J228" s="245"/>
      <c r="K228" s="246">
        <f>ROUND(E228*J228,2)</f>
        <v>0</v>
      </c>
      <c r="L228" s="246">
        <v>21</v>
      </c>
      <c r="M228" s="246">
        <f>G228*(1+L228/100)</f>
        <v>0</v>
      </c>
      <c r="N228" s="244">
        <v>0</v>
      </c>
      <c r="O228" s="244">
        <f>ROUND(E228*N228,2)</f>
        <v>0</v>
      </c>
      <c r="P228" s="244">
        <v>0</v>
      </c>
      <c r="Q228" s="244">
        <f>ROUND(E228*P228,2)</f>
        <v>0</v>
      </c>
      <c r="R228" s="246"/>
      <c r="S228" s="246" t="s">
        <v>233</v>
      </c>
      <c r="T228" s="247" t="s">
        <v>156</v>
      </c>
      <c r="U228" s="224">
        <v>0</v>
      </c>
      <c r="V228" s="224">
        <f>ROUND(E228*U228,2)</f>
        <v>0</v>
      </c>
      <c r="W228" s="224"/>
      <c r="X228" s="224" t="s">
        <v>608</v>
      </c>
      <c r="Y228" s="224" t="s">
        <v>158</v>
      </c>
      <c r="Z228" s="213"/>
      <c r="AA228" s="213"/>
      <c r="AB228" s="213"/>
      <c r="AC228" s="213"/>
      <c r="AD228" s="213"/>
      <c r="AE228" s="213"/>
      <c r="AF228" s="213"/>
      <c r="AG228" s="213" t="s">
        <v>609</v>
      </c>
      <c r="AH228" s="213"/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outlineLevel="1" x14ac:dyDescent="0.25">
      <c r="A229" s="241">
        <v>166</v>
      </c>
      <c r="B229" s="242" t="s">
        <v>614</v>
      </c>
      <c r="C229" s="250" t="s">
        <v>615</v>
      </c>
      <c r="D229" s="243" t="s">
        <v>607</v>
      </c>
      <c r="E229" s="244">
        <v>1</v>
      </c>
      <c r="F229" s="245"/>
      <c r="G229" s="246">
        <f>ROUND(E229*F229,2)</f>
        <v>0</v>
      </c>
      <c r="H229" s="245"/>
      <c r="I229" s="246">
        <f>ROUND(E229*H229,2)</f>
        <v>0</v>
      </c>
      <c r="J229" s="245"/>
      <c r="K229" s="246">
        <f>ROUND(E229*J229,2)</f>
        <v>0</v>
      </c>
      <c r="L229" s="246">
        <v>21</v>
      </c>
      <c r="M229" s="246">
        <f>G229*(1+L229/100)</f>
        <v>0</v>
      </c>
      <c r="N229" s="244">
        <v>0</v>
      </c>
      <c r="O229" s="244">
        <f>ROUND(E229*N229,2)</f>
        <v>0</v>
      </c>
      <c r="P229" s="244">
        <v>0</v>
      </c>
      <c r="Q229" s="244">
        <f>ROUND(E229*P229,2)</f>
        <v>0</v>
      </c>
      <c r="R229" s="246"/>
      <c r="S229" s="246" t="s">
        <v>233</v>
      </c>
      <c r="T229" s="247" t="s">
        <v>156</v>
      </c>
      <c r="U229" s="224">
        <v>0</v>
      </c>
      <c r="V229" s="224">
        <f>ROUND(E229*U229,2)</f>
        <v>0</v>
      </c>
      <c r="W229" s="224"/>
      <c r="X229" s="224" t="s">
        <v>608</v>
      </c>
      <c r="Y229" s="224" t="s">
        <v>158</v>
      </c>
      <c r="Z229" s="213"/>
      <c r="AA229" s="213"/>
      <c r="AB229" s="213"/>
      <c r="AC229" s="213"/>
      <c r="AD229" s="213"/>
      <c r="AE229" s="213"/>
      <c r="AF229" s="213"/>
      <c r="AG229" s="213" t="s">
        <v>609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5">
      <c r="A230" s="241">
        <v>167</v>
      </c>
      <c r="B230" s="242" t="s">
        <v>616</v>
      </c>
      <c r="C230" s="250" t="s">
        <v>617</v>
      </c>
      <c r="D230" s="243" t="s">
        <v>607</v>
      </c>
      <c r="E230" s="244">
        <v>1</v>
      </c>
      <c r="F230" s="245"/>
      <c r="G230" s="246">
        <f>ROUND(E230*F230,2)</f>
        <v>0</v>
      </c>
      <c r="H230" s="245"/>
      <c r="I230" s="246">
        <f>ROUND(E230*H230,2)</f>
        <v>0</v>
      </c>
      <c r="J230" s="245"/>
      <c r="K230" s="246">
        <f>ROUND(E230*J230,2)</f>
        <v>0</v>
      </c>
      <c r="L230" s="246">
        <v>21</v>
      </c>
      <c r="M230" s="246">
        <f>G230*(1+L230/100)</f>
        <v>0</v>
      </c>
      <c r="N230" s="244">
        <v>0</v>
      </c>
      <c r="O230" s="244">
        <f>ROUND(E230*N230,2)</f>
        <v>0</v>
      </c>
      <c r="P230" s="244">
        <v>0</v>
      </c>
      <c r="Q230" s="244">
        <f>ROUND(E230*P230,2)</f>
        <v>0</v>
      </c>
      <c r="R230" s="246"/>
      <c r="S230" s="246" t="s">
        <v>233</v>
      </c>
      <c r="T230" s="247" t="s">
        <v>156</v>
      </c>
      <c r="U230" s="224">
        <v>0</v>
      </c>
      <c r="V230" s="224">
        <f>ROUND(E230*U230,2)</f>
        <v>0</v>
      </c>
      <c r="W230" s="224"/>
      <c r="X230" s="224" t="s">
        <v>608</v>
      </c>
      <c r="Y230" s="224" t="s">
        <v>158</v>
      </c>
      <c r="Z230" s="213"/>
      <c r="AA230" s="213"/>
      <c r="AB230" s="213"/>
      <c r="AC230" s="213"/>
      <c r="AD230" s="213"/>
      <c r="AE230" s="213"/>
      <c r="AF230" s="213"/>
      <c r="AG230" s="213" t="s">
        <v>609</v>
      </c>
      <c r="AH230" s="213"/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5">
      <c r="A231" s="234">
        <v>168</v>
      </c>
      <c r="B231" s="235" t="s">
        <v>618</v>
      </c>
      <c r="C231" s="251" t="s">
        <v>619</v>
      </c>
      <c r="D231" s="236" t="s">
        <v>607</v>
      </c>
      <c r="E231" s="237">
        <v>1</v>
      </c>
      <c r="F231" s="238"/>
      <c r="G231" s="239">
        <f>ROUND(E231*F231,2)</f>
        <v>0</v>
      </c>
      <c r="H231" s="238"/>
      <c r="I231" s="239">
        <f>ROUND(E231*H231,2)</f>
        <v>0</v>
      </c>
      <c r="J231" s="238"/>
      <c r="K231" s="239">
        <f>ROUND(E231*J231,2)</f>
        <v>0</v>
      </c>
      <c r="L231" s="239">
        <v>21</v>
      </c>
      <c r="M231" s="239">
        <f>G231*(1+L231/100)</f>
        <v>0</v>
      </c>
      <c r="N231" s="237">
        <v>0</v>
      </c>
      <c r="O231" s="237">
        <f>ROUND(E231*N231,2)</f>
        <v>0</v>
      </c>
      <c r="P231" s="237">
        <v>0</v>
      </c>
      <c r="Q231" s="237">
        <f>ROUND(E231*P231,2)</f>
        <v>0</v>
      </c>
      <c r="R231" s="239"/>
      <c r="S231" s="239" t="s">
        <v>233</v>
      </c>
      <c r="T231" s="240" t="s">
        <v>156</v>
      </c>
      <c r="U231" s="224">
        <v>0</v>
      </c>
      <c r="V231" s="224">
        <f>ROUND(E231*U231,2)</f>
        <v>0</v>
      </c>
      <c r="W231" s="224"/>
      <c r="X231" s="224" t="s">
        <v>608</v>
      </c>
      <c r="Y231" s="224" t="s">
        <v>158</v>
      </c>
      <c r="Z231" s="213"/>
      <c r="AA231" s="213"/>
      <c r="AB231" s="213"/>
      <c r="AC231" s="213"/>
      <c r="AD231" s="213"/>
      <c r="AE231" s="213"/>
      <c r="AF231" s="213"/>
      <c r="AG231" s="213" t="s">
        <v>620</v>
      </c>
      <c r="AH231" s="213"/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2" x14ac:dyDescent="0.25">
      <c r="A232" s="220"/>
      <c r="B232" s="221"/>
      <c r="C232" s="252" t="s">
        <v>621</v>
      </c>
      <c r="D232" s="248"/>
      <c r="E232" s="248"/>
      <c r="F232" s="248"/>
      <c r="G232" s="248"/>
      <c r="H232" s="224"/>
      <c r="I232" s="224"/>
      <c r="J232" s="224"/>
      <c r="K232" s="224"/>
      <c r="L232" s="224"/>
      <c r="M232" s="224"/>
      <c r="N232" s="223"/>
      <c r="O232" s="223"/>
      <c r="P232" s="223"/>
      <c r="Q232" s="223"/>
      <c r="R232" s="224"/>
      <c r="S232" s="224"/>
      <c r="T232" s="224"/>
      <c r="U232" s="224"/>
      <c r="V232" s="224"/>
      <c r="W232" s="224"/>
      <c r="X232" s="224"/>
      <c r="Y232" s="224"/>
      <c r="Z232" s="213"/>
      <c r="AA232" s="213"/>
      <c r="AB232" s="213"/>
      <c r="AC232" s="213"/>
      <c r="AD232" s="213"/>
      <c r="AE232" s="213"/>
      <c r="AF232" s="213"/>
      <c r="AG232" s="213" t="s">
        <v>226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60" t="str">
        <f>C232</f>
        <v>Náklady na vyhotovení dokumentace skutečného provedení stavby a její předání objednateli v požadované formě a požadovaném počtu.</v>
      </c>
      <c r="BB232" s="213"/>
      <c r="BC232" s="213"/>
      <c r="BD232" s="213"/>
      <c r="BE232" s="213"/>
      <c r="BF232" s="213"/>
      <c r="BG232" s="213"/>
      <c r="BH232" s="213"/>
    </row>
    <row r="233" spans="1:60" x14ac:dyDescent="0.25">
      <c r="A233" s="3"/>
      <c r="B233" s="4"/>
      <c r="C233" s="253"/>
      <c r="D233" s="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AE233">
        <v>12</v>
      </c>
      <c r="AF233">
        <v>21</v>
      </c>
      <c r="AG233" t="s">
        <v>136</v>
      </c>
    </row>
    <row r="234" spans="1:60" x14ac:dyDescent="0.25">
      <c r="A234" s="216"/>
      <c r="B234" s="217" t="s">
        <v>29</v>
      </c>
      <c r="C234" s="254"/>
      <c r="D234" s="218"/>
      <c r="E234" s="219"/>
      <c r="F234" s="219"/>
      <c r="G234" s="233">
        <f>G8+G18+G29+G38+G54+G80+G105+G114+G134+G146+G158+G175+G198+G205+G215+G224</f>
        <v>0</v>
      </c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AE234">
        <f>SUMIF(L7:L232,AE233,G7:G232)</f>
        <v>0</v>
      </c>
      <c r="AF234">
        <f>SUMIF(L7:L232,AF233,G7:G232)</f>
        <v>0</v>
      </c>
      <c r="AG234" t="s">
        <v>227</v>
      </c>
    </row>
    <row r="235" spans="1:60" x14ac:dyDescent="0.25">
      <c r="C235" s="255"/>
      <c r="D235" s="10"/>
      <c r="AG235" t="s">
        <v>228</v>
      </c>
    </row>
    <row r="236" spans="1:60" x14ac:dyDescent="0.25">
      <c r="D236" s="10"/>
    </row>
    <row r="237" spans="1:60" x14ac:dyDescent="0.25">
      <c r="D237" s="10"/>
    </row>
    <row r="238" spans="1:60" x14ac:dyDescent="0.25">
      <c r="D238" s="10"/>
    </row>
    <row r="239" spans="1:60" x14ac:dyDescent="0.25">
      <c r="D239" s="10"/>
    </row>
    <row r="240" spans="1:60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D8B0" sheet="1" formatRows="0"/>
  <mergeCells count="45">
    <mergeCell ref="C213:G213"/>
    <mergeCell ref="C220:G220"/>
    <mergeCell ref="C232:G232"/>
    <mergeCell ref="C171:G171"/>
    <mergeCell ref="C173:G173"/>
    <mergeCell ref="C204:G204"/>
    <mergeCell ref="C207:G207"/>
    <mergeCell ref="C209:G209"/>
    <mergeCell ref="C211:G211"/>
    <mergeCell ref="C148:G148"/>
    <mergeCell ref="C150:G150"/>
    <mergeCell ref="C160:G160"/>
    <mergeCell ref="C162:G162"/>
    <mergeCell ref="C164:G164"/>
    <mergeCell ref="C169:G169"/>
    <mergeCell ref="C91:G91"/>
    <mergeCell ref="C104:G104"/>
    <mergeCell ref="C113:G113"/>
    <mergeCell ref="C133:G133"/>
    <mergeCell ref="C136:G136"/>
    <mergeCell ref="C145:G145"/>
    <mergeCell ref="C82:G82"/>
    <mergeCell ref="C83:G83"/>
    <mergeCell ref="C84:G84"/>
    <mergeCell ref="C87:G87"/>
    <mergeCell ref="C88:G88"/>
    <mergeCell ref="C90:G90"/>
    <mergeCell ref="C53:G53"/>
    <mergeCell ref="C56:G56"/>
    <mergeCell ref="C57:G57"/>
    <mergeCell ref="C58:G58"/>
    <mergeCell ref="C65:G65"/>
    <mergeCell ref="C79:G79"/>
    <mergeCell ref="C42:G42"/>
    <mergeCell ref="C43:G43"/>
    <mergeCell ref="C45:G45"/>
    <mergeCell ref="C46:G46"/>
    <mergeCell ref="C48:G48"/>
    <mergeCell ref="C51:G51"/>
    <mergeCell ref="A1:G1"/>
    <mergeCell ref="C2:G2"/>
    <mergeCell ref="C3:G3"/>
    <mergeCell ref="C4:G4"/>
    <mergeCell ref="C37:G37"/>
    <mergeCell ref="C40:G4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1.2 Pol</vt:lpstr>
      <vt:lpstr>1 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1.2 Pol'!Názvy_tisku</vt:lpstr>
      <vt:lpstr>'1 1.1 Pol'!Názvy_tisku</vt:lpstr>
      <vt:lpstr>oadresa</vt:lpstr>
      <vt:lpstr>Stavba!Objednatel</vt:lpstr>
      <vt:lpstr>Stavba!Objekt</vt:lpstr>
      <vt:lpstr>'01 1.2 Pol'!Oblast_tisku</vt:lpstr>
      <vt:lpstr>'1 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Jetelina</dc:creator>
  <cp:lastModifiedBy>Michal Jetelina</cp:lastModifiedBy>
  <cp:lastPrinted>2019-03-19T12:27:02Z</cp:lastPrinted>
  <dcterms:created xsi:type="dcterms:W3CDTF">2009-04-08T07:15:50Z</dcterms:created>
  <dcterms:modified xsi:type="dcterms:W3CDTF">2024-04-12T11:56:25Z</dcterms:modified>
</cp:coreProperties>
</file>